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ríjmy" sheetId="1" r:id="rId1"/>
    <sheet name="Výdavky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<sst xmlns="http://schemas.openxmlformats.org/spreadsheetml/2006/main" count="316" uniqueCount="239">
  <si>
    <t xml:space="preserve">Časť I. Príjmy </t>
  </si>
  <si>
    <t>v  €</t>
  </si>
  <si>
    <t>v €</t>
  </si>
  <si>
    <t>Zdroj</t>
  </si>
  <si>
    <t>Položka</t>
  </si>
  <si>
    <t>Názov</t>
  </si>
  <si>
    <t xml:space="preserve">rok  2012 </t>
  </si>
  <si>
    <t>Daňové príjmy</t>
  </si>
  <si>
    <t>Výnos dane poukázaný územnej samospráve</t>
  </si>
  <si>
    <t>Daň z pozemkov</t>
  </si>
  <si>
    <t>Daň zo stavieb</t>
  </si>
  <si>
    <t>Daň za psa</t>
  </si>
  <si>
    <t>Daň za užívanie verejného priestranstva</t>
  </si>
  <si>
    <t>Nedaňové príjmy</t>
  </si>
  <si>
    <t xml:space="preserve"> </t>
  </si>
  <si>
    <t>Z prenajatých budov</t>
  </si>
  <si>
    <t>Za prenájom hrobového miesta</t>
  </si>
  <si>
    <t xml:space="preserve">Overenie </t>
  </si>
  <si>
    <t>Potvrdenie o trvalom pobyte</t>
  </si>
  <si>
    <t>Výherné a hracie prístroje</t>
  </si>
  <si>
    <t>Stavebné konanie</t>
  </si>
  <si>
    <t>Matričné</t>
  </si>
  <si>
    <t>Výrub drevín</t>
  </si>
  <si>
    <t>Rekladmné zariadenia</t>
  </si>
  <si>
    <t>Rybársky lístok</t>
  </si>
  <si>
    <t>Uloženie odpadu-Reko</t>
  </si>
  <si>
    <t>Za výmenu alebo novú odpadovú nádobu</t>
  </si>
  <si>
    <t>Kopírovacie práce, odsolanie faxovej správy</t>
  </si>
  <si>
    <t>Opatrovateľské</t>
  </si>
  <si>
    <t>Za známky psa</t>
  </si>
  <si>
    <t>Za služby domov smútku</t>
  </si>
  <si>
    <t>Za rozhlasovú reláciu</t>
  </si>
  <si>
    <t>Príjem na odvoz odpadovej vody</t>
  </si>
  <si>
    <t>Elektrická energia v náj. bytoch</t>
  </si>
  <si>
    <t>Vodné a stočné v náj. bytoch</t>
  </si>
  <si>
    <t>Za zber a odvoz komunálneho odpadu</t>
  </si>
  <si>
    <t>Za jasle, materské školy a školské kluby detí</t>
  </si>
  <si>
    <t>Za stravné lístky</t>
  </si>
  <si>
    <t>Predaj pozemkov</t>
  </si>
  <si>
    <t>Úroky</t>
  </si>
  <si>
    <t>Úroky z termínovaných vkladov</t>
  </si>
  <si>
    <t>Granty a transfery</t>
  </si>
  <si>
    <t>Zo štátneho rozpočtu-na ZŠ</t>
  </si>
  <si>
    <t>Zo štátneho rozpočtu-na stavebný úrad</t>
  </si>
  <si>
    <t>Zo štátneho rozpočtu-na matričnú činnosť</t>
  </si>
  <si>
    <t>Zo štátneho rozpočtu-na cestnú a pozem. kom.</t>
  </si>
  <si>
    <t>Zo štátneho rozpočtu-na životné prostredie</t>
  </si>
  <si>
    <t>Zo štátneho rozpočtu-na register obyvateľov</t>
  </si>
  <si>
    <t>Zo štátneho rozpočtu-na odmenu skladníka</t>
  </si>
  <si>
    <t>Zo štátneho rozpočtu-na múzeum</t>
  </si>
  <si>
    <t>Úvery</t>
  </si>
  <si>
    <t>Použitie rezverného fondu minulých rokov</t>
  </si>
  <si>
    <t>Príjmy celkom</t>
  </si>
  <si>
    <t>Vypracovala: Vargová Andrea</t>
  </si>
  <si>
    <t>Zo štátneho rozpočtu - Minis.výstavby-na soc.  byty</t>
  </si>
  <si>
    <t>Zo štátneho ropočtu-Mobilné zariadenia pre turistov</t>
  </si>
  <si>
    <t>Zo štátneho rozpočtu-výstavba centrumu obce</t>
  </si>
  <si>
    <t>Obec Iža</t>
  </si>
  <si>
    <t>Aparát úradu-01116</t>
  </si>
  <si>
    <t>Tarifný plat</t>
  </si>
  <si>
    <t>Príplatky k tarifnému platu</t>
  </si>
  <si>
    <t>Odmeny</t>
  </si>
  <si>
    <t>Poistné do všeobecnej zdravotnej poisťovne</t>
  </si>
  <si>
    <t>Poistné do ostatných zrdravotných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</si>
  <si>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</si>
  <si>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</si>
  <si>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</si>
  <si>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</si>
  <si>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</si>
  <si>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fodu solidarity</t>
  </si>
  <si>
    <t>Príspevok do doplnokých dôchodkových poisť.</t>
  </si>
  <si>
    <t>Tuzemské cestovné</t>
  </si>
  <si>
    <t>Elektrická energia</t>
  </si>
  <si>
    <t>Plyn</t>
  </si>
  <si>
    <t>Vodné</t>
  </si>
  <si>
    <t>Telekomunikačné služby</t>
  </si>
  <si>
    <t>Poštovné</t>
  </si>
  <si>
    <t>Interiérové vybavenie</t>
  </si>
  <si>
    <t>Výpočtová technika</t>
  </si>
  <si>
    <t>Všeobecný materiál</t>
  </si>
  <si>
    <t>Všeobecný materiál-cestná a pozemná komun.</t>
  </si>
  <si>
    <t>Všeobecný materiál-životné prostredie</t>
  </si>
  <si>
    <t>Všeobecný materiál-register obyvateľov</t>
  </si>
  <si>
    <t>Odborná literatúra, knihy, časopisy, noviny</t>
  </si>
  <si>
    <t>Pracovné odevy, obuv</t>
  </si>
  <si>
    <t>Reprezentačné výdavky</t>
  </si>
  <si>
    <t>Reprezentačné výdavky-mikuláš</t>
  </si>
  <si>
    <t>Reprezentačné výdavky-deň dôchodcov</t>
  </si>
  <si>
    <t>Palivo, mazivá, oleje, špeciálne kvapaliny</t>
  </si>
  <si>
    <t>Servis, údržba, opravy a výdavky s tým spojené</t>
  </si>
  <si>
    <t>Poistenie služobného auta</t>
  </si>
  <si>
    <t>Prepravné a nájom dopravných prostriedkov</t>
  </si>
  <si>
    <t>Karty, známky, poplatky</t>
  </si>
  <si>
    <t>Údržba a oprava výpočtovej techniky</t>
  </si>
  <si>
    <t>Údržba a oprava prevádzkových strojov</t>
  </si>
  <si>
    <t>Nájomné-budov, objektov alebo ich častí</t>
  </si>
  <si>
    <t>Nájomné(mobil.pódium)</t>
  </si>
  <si>
    <t>Školenia, kurzy, semináre, porady, konferencie</t>
  </si>
  <si>
    <t>Propagácia, reklama, inzercia</t>
  </si>
  <si>
    <t>Špeciálne služby-audítorské, advokátske</t>
  </si>
  <si>
    <t>Poplatky a odvody-za užívanie programu</t>
  </si>
  <si>
    <t>Stravovanie-stravné lístky</t>
  </si>
  <si>
    <t>Poistenie majetku obce</t>
  </si>
  <si>
    <t>Prídel do sociálneho fondu</t>
  </si>
  <si>
    <t>Kolkové známky</t>
  </si>
  <si>
    <t>Odmeny a príspevky poslancom</t>
  </si>
  <si>
    <t>Odmeny zamestnancom mimoprac. pomeru</t>
  </si>
  <si>
    <t>Hlavný kontrolór-0112</t>
  </si>
  <si>
    <t>Matrika-0133</t>
  </si>
  <si>
    <t>Transakcia verejného dlhu-0170</t>
  </si>
  <si>
    <t>Bankové poplatky</t>
  </si>
  <si>
    <t>Splátka úroku-úver na NB</t>
  </si>
  <si>
    <t>Splátka dlhodobého úveru od ŠFRB</t>
  </si>
  <si>
    <t>Civilná ochrana-0220</t>
  </si>
  <si>
    <t>Odmena zamestnancom mimoprac. pomeru</t>
  </si>
  <si>
    <t>Požiarna ochrana-0320</t>
  </si>
  <si>
    <t>Stavebný úrad-0443</t>
  </si>
  <si>
    <t>Príspevok</t>
  </si>
  <si>
    <t>Cesty-04513</t>
  </si>
  <si>
    <t>Opravy, údržba</t>
  </si>
  <si>
    <t>Vodná doprava-0452</t>
  </si>
  <si>
    <t>Nájomné-pontón</t>
  </si>
  <si>
    <t>Nakladanie s odpadmi-0510</t>
  </si>
  <si>
    <t>Nákup odpadových nádob</t>
  </si>
  <si>
    <t>Kompostáreň-všeobecný materiál</t>
  </si>
  <si>
    <t>Nájomné za nádoby na separáciu</t>
  </si>
  <si>
    <t>Uloženie odpadu</t>
  </si>
  <si>
    <t>Odvoz separovaného odpadu</t>
  </si>
  <si>
    <t>Odvoz komunálneho odpadu</t>
  </si>
  <si>
    <t>Odvoz kontajnera</t>
  </si>
  <si>
    <t>Odmena zamestnancov mimoprac. pomeru</t>
  </si>
  <si>
    <t>Verejné studne-vodné</t>
  </si>
  <si>
    <t>Verejné studne-rozbor vody</t>
  </si>
  <si>
    <t>Nákup prevádzkových strojov</t>
  </si>
  <si>
    <t>Nákup PHM do kosačiek</t>
  </si>
  <si>
    <t>Odmena zamestnancov mimoprac. pomeru+UP</t>
  </si>
  <si>
    <t>Verejná zeleň-prenáj.montážnej plošiny</t>
  </si>
  <si>
    <t>Postrek proti komárom</t>
  </si>
  <si>
    <t>Nakladanie s odpadovými vodami-0520</t>
  </si>
  <si>
    <t>Cestovné</t>
  </si>
  <si>
    <t>Pracovný odev, obuv</t>
  </si>
  <si>
    <t>Palivo,mazivá, oleje, špeciálne kvapaliny</t>
  </si>
  <si>
    <t>Údržba, oprava prevádzkových strojov</t>
  </si>
  <si>
    <t>Rozšírenie čističky</t>
  </si>
  <si>
    <t>Rozvoj bývania-0610</t>
  </si>
  <si>
    <t>Čistenie a kontrola komínov</t>
  </si>
  <si>
    <t>Banková záruka</t>
  </si>
  <si>
    <t>Poistenie budov</t>
  </si>
  <si>
    <t>Rozvoj obcí-0620</t>
  </si>
  <si>
    <t>630xxx</t>
  </si>
  <si>
    <t>Na menšie obecné služby</t>
  </si>
  <si>
    <t>Zastávky autobusov-projektová dokumentácia</t>
  </si>
  <si>
    <t>Zásobovanie vodou-0630</t>
  </si>
  <si>
    <t>Vodomery montované občanom</t>
  </si>
  <si>
    <t>Komvak-rekonštrukcia prev. strojov</t>
  </si>
  <si>
    <t>Verejné osvetlenie-0640</t>
  </si>
  <si>
    <t>Údržba a oprava verejného osvetlenia</t>
  </si>
  <si>
    <t>Kultúrny dom-0820</t>
  </si>
  <si>
    <t>Všeobecný mateiál</t>
  </si>
  <si>
    <t>Všeobecné služby</t>
  </si>
  <si>
    <t>Kult.dom-výst.centrumu obce (vlastné)</t>
  </si>
  <si>
    <t>Kult.dom-výst.centrumu obce (dotácia)</t>
  </si>
  <si>
    <t>Fitness-0820</t>
  </si>
  <si>
    <t>Prevádzkové stroje, prístroje, zariadenia</t>
  </si>
  <si>
    <t>Klub mladých-08203</t>
  </si>
  <si>
    <t>Knižnica-08205</t>
  </si>
  <si>
    <t>Knihy, časopisy, noviny</t>
  </si>
  <si>
    <t>Pamiatková starostlivosť-Leányvár  08207</t>
  </si>
  <si>
    <t>Poistné</t>
  </si>
  <si>
    <t>ZPOZ-08209</t>
  </si>
  <si>
    <t>KBTV-0830</t>
  </si>
  <si>
    <t>Elektircká energia</t>
  </si>
  <si>
    <t>Vysielanie v obecnom televízii</t>
  </si>
  <si>
    <t>Rozhlas-0830</t>
  </si>
  <si>
    <t>Údržba a oprava miestneho rozhlasu</t>
  </si>
  <si>
    <t xml:space="preserve">Koncesionársky poplatok </t>
  </si>
  <si>
    <t>Cintorín-0840</t>
  </si>
  <si>
    <t xml:space="preserve">Nájomné </t>
  </si>
  <si>
    <t xml:space="preserve">Transfér-Csemadok </t>
  </si>
  <si>
    <t>Transfér-Matica Slovenská</t>
  </si>
  <si>
    <t>Transfér-Červený kríž</t>
  </si>
  <si>
    <t>Transfér-Zväz invalidov</t>
  </si>
  <si>
    <t>Transfér-Jednota dôchodcov</t>
  </si>
  <si>
    <t>Transfér-TJ Družstevník Iža</t>
  </si>
  <si>
    <t>Transfér-Jazdecký oddiel</t>
  </si>
  <si>
    <t>Na členské príspevky</t>
  </si>
  <si>
    <t>Prídel do SF</t>
  </si>
  <si>
    <t>6xx</t>
  </si>
  <si>
    <t>Na ZŠ</t>
  </si>
  <si>
    <t>MŠ stará budova-plyn</t>
  </si>
  <si>
    <t>MŠ stará budova-elektrická energia</t>
  </si>
  <si>
    <t>Výdavky celkom</t>
  </si>
  <si>
    <t>Časť II. Výdavky (v tis. Eur)</t>
  </si>
  <si>
    <t>Splátka úveru-Dexia 200378 NB</t>
  </si>
  <si>
    <t>Splátka úvoku-úver na KD(centrum obce</t>
  </si>
  <si>
    <t>Stavebný dozor-dohoda</t>
  </si>
  <si>
    <t>Dohoda posudkového lekára a sestry</t>
  </si>
  <si>
    <t>Na ŠKD</t>
  </si>
  <si>
    <t>Na ŠJ</t>
  </si>
  <si>
    <t>Na MŠ</t>
  </si>
  <si>
    <t>rok 2011</t>
  </si>
  <si>
    <t>rok 2013</t>
  </si>
  <si>
    <t>rok 2012</t>
  </si>
  <si>
    <t>Plyn -zdrav. stredisko</t>
  </si>
  <si>
    <t xml:space="preserve">          Múzeum-08206</t>
  </si>
  <si>
    <t>Realizácia nových stavieb-vlastné</t>
  </si>
  <si>
    <t xml:space="preserve">Realizácia nových stavieb-dotácia </t>
  </si>
  <si>
    <t>Real. nových stavieb-sociálne byty-dotácia</t>
  </si>
  <si>
    <t>Real. nových stavieb-sociálne byty-úver ŠFRB</t>
  </si>
  <si>
    <t>Úver zo ŠRFB na soc. byty</t>
  </si>
  <si>
    <t>Vš. služby(čistenie, konz.práce,revízie,kontroly)</t>
  </si>
  <si>
    <t>Vš.služby-zdravotné stredisko-maľovanie, dr.opr.</t>
  </si>
  <si>
    <t>Nákup prev.strojov-kotoľ ZŠ</t>
  </si>
  <si>
    <t>Nákup prev. strojov-rekonštr.VO 5%</t>
  </si>
  <si>
    <t>Nákup prev.-strojov-rekonštr.VO 95%</t>
  </si>
  <si>
    <t>Prev. stroje, prístr. zariadenia, technika a náradie</t>
  </si>
  <si>
    <t>Real.nových stavieb-Mobilné zariad.pre turistov-vlastné</t>
  </si>
  <si>
    <t>Real.nových stavieb-Mobilné zariad. pre turistov-dotácia</t>
  </si>
  <si>
    <t>Splátka úveru-Dexia 200910 KD</t>
  </si>
  <si>
    <t>Z dobropisov-výstavba centrumu obce</t>
  </si>
  <si>
    <t>Úver od Dexia banky</t>
  </si>
  <si>
    <t>Opatrovateľská služba-10123</t>
  </si>
  <si>
    <t>Náboženské a iné spoločenské služby-0840</t>
  </si>
  <si>
    <t xml:space="preserve">                     Sociálny úrad-10202</t>
  </si>
  <si>
    <t>Kult.dom-výst. centrumu obce</t>
  </si>
  <si>
    <t>Zníženie a znečistenie povrchových a podzemných vôd-0530</t>
  </si>
  <si>
    <t>ZŠ+(MŠ+ŠKD+ŠJ pri ZŠ a MŠ)-0912,0911,09501,09601</t>
  </si>
  <si>
    <t>Verejná zeleň-0540</t>
  </si>
  <si>
    <t>Zdravotné stredisko-01116</t>
  </si>
  <si>
    <t>Pošta-01116</t>
  </si>
  <si>
    <t xml:space="preserve"> rok  2011</t>
  </si>
  <si>
    <t xml:space="preserve">rok  2013 </t>
  </si>
  <si>
    <t>Použitie rezervného fondu minulých rokov</t>
  </si>
  <si>
    <t>Nákup.prev. Strojov-rekonštr. VO 95%</t>
  </si>
  <si>
    <t>Návrh rozpočtu bol vyvesený dňa:15.11.2010</t>
  </si>
  <si>
    <t>Zvesený: 08.12.2010</t>
  </si>
  <si>
    <t>Schválený: dňa 13.12.2010 uznesením č. 92/2010</t>
  </si>
  <si>
    <t>Schválený rozpočet bol vyvesený dňa : 14.12.2010</t>
  </si>
  <si>
    <t>Rozpočet zvesený dňa: 31.12.2010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</si>
</sst>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_S_k"/>
    <numFmt numFmtId="173" formatCode="#,##0.00_ ;\-#,##0.00\ "/>
    <numFmt numFmtId="174" formatCode="0;[Red]0"/>
    <numFmt numFmtId="175" formatCode="0.00;[Red]0.00"/>
    <numFmt numFmtId="176" formatCode="#,##0_ ;\-#,##0\ "/>
  </numFmts>
  <fonts count="1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CE"/>
      <family val="2"/>
    </font>
    <font>
      <sz val="14"/>
      <color indexed="4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sz val="14"/>
      <name val="Arial CE"/>
      <family val="0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>
      <alignment/>
      <protection/>
    </xf>
    <xf numFmtId="0" fontId="2" fillId="2" borderId="1" xfId="19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1" fillId="0" borderId="1" xfId="19" applyFont="1" applyBorder="1">
      <alignment/>
      <protection/>
    </xf>
    <xf numFmtId="0" fontId="2" fillId="0" borderId="1" xfId="19" applyBorder="1">
      <alignment/>
      <protection/>
    </xf>
    <xf numFmtId="0" fontId="3" fillId="0" borderId="2" xfId="19" applyFont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0" fontId="4" fillId="3" borderId="2" xfId="19" applyFont="1" applyFill="1" applyBorder="1">
      <alignment/>
      <protection/>
    </xf>
    <xf numFmtId="0" fontId="5" fillId="3" borderId="3" xfId="19" applyFont="1" applyFill="1" applyBorder="1">
      <alignment/>
      <protection/>
    </xf>
    <xf numFmtId="172" fontId="1" fillId="3" borderId="1" xfId="19" applyNumberFormat="1" applyFont="1" applyFill="1" applyBorder="1" applyAlignment="1">
      <alignment horizontal="right"/>
      <protection/>
    </xf>
    <xf numFmtId="172" fontId="6" fillId="3" borderId="1" xfId="0" applyNumberFormat="1" applyFont="1" applyFill="1" applyBorder="1" applyAlignment="1">
      <alignment/>
    </xf>
    <xf numFmtId="172" fontId="2" fillId="2" borderId="1" xfId="19" applyNumberFormat="1" applyFont="1" applyFill="1" applyBorder="1" applyAlignment="1">
      <alignment horizontal="right"/>
      <protection/>
    </xf>
    <xf numFmtId="172" fontId="1" fillId="3" borderId="1" xfId="19" applyNumberFormat="1" applyFont="1" applyFill="1" applyBorder="1" applyAlignment="1">
      <alignment horizontal="right"/>
      <protection/>
    </xf>
    <xf numFmtId="0" fontId="2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0" fontId="2" fillId="0" borderId="1" xfId="19" applyFill="1" applyBorder="1">
      <alignment/>
      <protection/>
    </xf>
    <xf numFmtId="0" fontId="2" fillId="0" borderId="1" xfId="19" applyFont="1" applyFill="1" applyBorder="1">
      <alignment/>
      <protection/>
    </xf>
    <xf numFmtId="172" fontId="6" fillId="3" borderId="1" xfId="0" applyNumberFormat="1" applyFont="1" applyFill="1" applyBorder="1" applyAlignment="1">
      <alignment/>
    </xf>
    <xf numFmtId="0" fontId="2" fillId="0" borderId="1" xfId="19" applyFont="1" applyBorder="1" applyAlignment="1">
      <alignment shrinkToFit="1"/>
      <protection/>
    </xf>
    <xf numFmtId="172" fontId="2" fillId="2" borderId="1" xfId="19" applyNumberFormat="1" applyFont="1" applyFill="1" applyBorder="1" applyAlignment="1">
      <alignment/>
      <protection/>
    </xf>
    <xf numFmtId="172" fontId="0" fillId="0" borderId="1" xfId="0" applyNumberFormat="1" applyBorder="1" applyAlignment="1">
      <alignment/>
    </xf>
    <xf numFmtId="0" fontId="5" fillId="3" borderId="3" xfId="19" applyFont="1" applyFill="1" applyBorder="1">
      <alignment/>
      <protection/>
    </xf>
    <xf numFmtId="0" fontId="2" fillId="3" borderId="3" xfId="19" applyFill="1" applyBorder="1">
      <alignment/>
      <protection/>
    </xf>
    <xf numFmtId="0" fontId="2" fillId="3" borderId="4" xfId="19" applyFill="1" applyBorder="1">
      <alignment/>
      <protection/>
    </xf>
    <xf numFmtId="172" fontId="6" fillId="3" borderId="1" xfId="0" applyNumberFormat="1" applyFont="1" applyFill="1" applyBorder="1" applyAlignment="1">
      <alignment/>
    </xf>
    <xf numFmtId="0" fontId="2" fillId="2" borderId="1" xfId="19" applyFont="1" applyFill="1" applyBorder="1">
      <alignment/>
      <protection/>
    </xf>
    <xf numFmtId="0" fontId="2" fillId="3" borderId="3" xfId="19" applyFont="1" applyFill="1" applyBorder="1">
      <alignment/>
      <protection/>
    </xf>
    <xf numFmtId="0" fontId="2" fillId="3" borderId="4" xfId="19" applyFont="1" applyFill="1" applyBorder="1">
      <alignment/>
      <protection/>
    </xf>
    <xf numFmtId="0" fontId="4" fillId="4" borderId="2" xfId="19" applyFont="1" applyFill="1" applyBorder="1">
      <alignment/>
      <protection/>
    </xf>
    <xf numFmtId="0" fontId="5" fillId="4" borderId="3" xfId="19" applyFont="1" applyFill="1" applyBorder="1">
      <alignment/>
      <protection/>
    </xf>
    <xf numFmtId="0" fontId="7" fillId="4" borderId="4" xfId="19" applyFont="1" applyFill="1" applyBorder="1">
      <alignment/>
      <protection/>
    </xf>
    <xf numFmtId="172" fontId="1" fillId="4" borderId="1" xfId="19" applyNumberFormat="1" applyFont="1" applyFill="1" applyBorder="1" applyAlignment="1">
      <alignment horizontal="right"/>
      <protection/>
    </xf>
    <xf numFmtId="172" fontId="6" fillId="4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172" fontId="1" fillId="3" borderId="5" xfId="0" applyNumberFormat="1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0" borderId="0" xfId="0" applyFont="1" applyAlignment="1">
      <alignment/>
    </xf>
    <xf numFmtId="172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172" fontId="1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3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172" fontId="3" fillId="4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/>
    </xf>
    <xf numFmtId="0" fontId="0" fillId="3" borderId="6" xfId="0" applyFill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/>
    </xf>
    <xf numFmtId="0" fontId="3" fillId="0" borderId="1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72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172" fontId="6" fillId="3" borderId="4" xfId="0" applyNumberFormat="1" applyFont="1" applyFill="1" applyBorder="1" applyAlignment="1">
      <alignment/>
    </xf>
    <xf numFmtId="172" fontId="1" fillId="3" borderId="8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172" fontId="1" fillId="3" borderId="4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3" borderId="2" xfId="0" applyFill="1" applyBorder="1" applyAlignment="1">
      <alignment horizontal="left"/>
    </xf>
    <xf numFmtId="172" fontId="3" fillId="4" borderId="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1" fillId="3" borderId="2" xfId="0" applyFont="1" applyFill="1" applyBorder="1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5" fillId="2" borderId="0" xfId="19" applyFont="1" applyFill="1" applyAlignment="1">
      <alignment horizontal="center"/>
      <protection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172" fontId="6" fillId="3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2" fillId="0" borderId="0" xfId="1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/>
    </xf>
    <xf numFmtId="172" fontId="13" fillId="0" borderId="1" xfId="0" applyNumberFormat="1" applyFont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J13" sqref="J13"/>
    </sheetView>
  </sheetViews>
  <sheetFormatPr defaultColWidth="9.00390625" defaultRowHeight="12.75"/>
  <cols>
    <col min="2" max="2" width="10.125" style="0" bestFit="1" customWidth="1"/>
    <col min="4" max="4" width="42.75390625" style="0" customWidth="1"/>
    <col min="5" max="5" width="12.125" style="0" customWidth="1"/>
    <col min="6" max="6" width="12.00390625" style="0" customWidth="1"/>
    <col min="7" max="7" width="13.875" style="0" customWidth="1"/>
    <col min="8" max="8" width="2.125" style="0" customWidth="1"/>
    <col min="9" max="9" width="6.75390625" style="0" customWidth="1"/>
    <col min="10" max="10" width="8.25390625" style="0" customWidth="1"/>
  </cols>
  <sheetData>
    <row r="1" spans="1:5" s="148" customFormat="1" ht="18">
      <c r="A1" s="145" t="s">
        <v>0</v>
      </c>
      <c r="B1" s="146"/>
      <c r="C1" s="146"/>
      <c r="D1" s="146"/>
      <c r="E1" s="147"/>
    </row>
    <row r="2" spans="1:7" ht="12.75">
      <c r="A2" s="1"/>
      <c r="B2" s="2"/>
      <c r="C2" s="2"/>
      <c r="D2" s="2"/>
      <c r="E2" s="3" t="s">
        <v>1</v>
      </c>
      <c r="F2" s="4" t="s">
        <v>2</v>
      </c>
      <c r="G2" s="4" t="s">
        <v>2</v>
      </c>
    </row>
    <row r="3" spans="1:7" ht="18" customHeight="1">
      <c r="A3" s="5" t="s">
        <v>3</v>
      </c>
      <c r="B3" s="5" t="s">
        <v>4</v>
      </c>
      <c r="C3" s="6"/>
      <c r="D3" s="5" t="s">
        <v>5</v>
      </c>
      <c r="E3" s="7" t="s">
        <v>230</v>
      </c>
      <c r="F3" s="8" t="s">
        <v>6</v>
      </c>
      <c r="G3" s="96" t="s">
        <v>231</v>
      </c>
    </row>
    <row r="4" spans="1:10" ht="18" customHeight="1">
      <c r="A4" s="9" t="s">
        <v>7</v>
      </c>
      <c r="B4" s="10"/>
      <c r="C4" s="10"/>
      <c r="D4" s="10"/>
      <c r="E4" s="11">
        <f>SUM(E5:E9)</f>
        <v>260000</v>
      </c>
      <c r="F4" s="12">
        <f>SUM(F5:F9)</f>
        <v>260000</v>
      </c>
      <c r="G4" s="12">
        <f>SUM(G5:G9)</f>
        <v>260000</v>
      </c>
      <c r="I4" s="151"/>
      <c r="J4" s="151"/>
    </row>
    <row r="5" spans="1:10" ht="18" customHeight="1">
      <c r="A5" s="6">
        <v>41</v>
      </c>
      <c r="B5" s="6">
        <v>111003</v>
      </c>
      <c r="C5" s="6"/>
      <c r="D5" s="6" t="s">
        <v>8</v>
      </c>
      <c r="E5" s="13">
        <v>200000</v>
      </c>
      <c r="F5" s="13">
        <v>200000</v>
      </c>
      <c r="G5" s="13">
        <v>200000</v>
      </c>
      <c r="I5" s="152">
        <v>41</v>
      </c>
      <c r="J5" s="153">
        <f>SUMIF(A:A,"41",F:F)</f>
        <v>535008</v>
      </c>
    </row>
    <row r="6" spans="1:10" ht="18" customHeight="1">
      <c r="A6" s="6">
        <v>41</v>
      </c>
      <c r="B6" s="6">
        <v>121001</v>
      </c>
      <c r="C6" s="6"/>
      <c r="D6" s="6" t="s">
        <v>9</v>
      </c>
      <c r="E6" s="13">
        <v>48000</v>
      </c>
      <c r="F6" s="13">
        <v>48000</v>
      </c>
      <c r="G6" s="13">
        <v>48000</v>
      </c>
      <c r="I6" s="152">
        <v>111</v>
      </c>
      <c r="J6" s="153">
        <f>SUMIF(A:A,"111",F:F)</f>
        <v>720173</v>
      </c>
    </row>
    <row r="7" spans="1:10" ht="18" customHeight="1">
      <c r="A7" s="6">
        <v>41</v>
      </c>
      <c r="B7" s="6">
        <v>121002</v>
      </c>
      <c r="C7" s="6"/>
      <c r="D7" s="6" t="s">
        <v>10</v>
      </c>
      <c r="E7" s="13">
        <v>10000</v>
      </c>
      <c r="F7" s="13">
        <v>10000</v>
      </c>
      <c r="G7" s="13">
        <v>10000</v>
      </c>
      <c r="I7" s="152">
        <v>52</v>
      </c>
      <c r="J7" s="153">
        <f>SUMIF(A:A,"52",F:F)</f>
        <v>105807</v>
      </c>
    </row>
    <row r="8" spans="1:10" ht="18" customHeight="1">
      <c r="A8" s="6">
        <v>41</v>
      </c>
      <c r="B8" s="6">
        <v>133001</v>
      </c>
      <c r="C8" s="6"/>
      <c r="D8" s="6" t="s">
        <v>11</v>
      </c>
      <c r="E8" s="13">
        <v>1000</v>
      </c>
      <c r="F8" s="13">
        <v>1000</v>
      </c>
      <c r="G8" s="13">
        <v>1000</v>
      </c>
      <c r="I8" s="152">
        <v>46</v>
      </c>
      <c r="J8" s="153">
        <f>SUMIF(A:A,"46",F:F)</f>
        <v>0</v>
      </c>
    </row>
    <row r="9" spans="1:10" ht="18" customHeight="1">
      <c r="A9" s="6">
        <v>41</v>
      </c>
      <c r="B9" s="6">
        <v>133012</v>
      </c>
      <c r="C9" s="6"/>
      <c r="D9" s="6" t="s">
        <v>12</v>
      </c>
      <c r="E9" s="13">
        <v>1000</v>
      </c>
      <c r="F9" s="13">
        <v>1000</v>
      </c>
      <c r="G9" s="13">
        <v>1000</v>
      </c>
      <c r="I9" s="152">
        <v>45</v>
      </c>
      <c r="J9" s="153">
        <f>SUMIF(A:A,"45",F:F)</f>
        <v>0</v>
      </c>
    </row>
    <row r="10" spans="1:10" ht="18" customHeight="1">
      <c r="A10" s="9" t="s">
        <v>13</v>
      </c>
      <c r="B10" s="10"/>
      <c r="C10" s="10"/>
      <c r="D10" s="10"/>
      <c r="E10" s="14">
        <f>SUM(E11:E38)</f>
        <v>509088</v>
      </c>
      <c r="F10" s="12">
        <f>SUM(F11:F38)</f>
        <v>275008</v>
      </c>
      <c r="G10" s="12">
        <f>SUM(G11:G38)</f>
        <v>274908</v>
      </c>
      <c r="I10" s="153"/>
      <c r="J10" s="154">
        <f>SUM(J5:J9)</f>
        <v>1360988</v>
      </c>
    </row>
    <row r="11" spans="1:7" ht="18" customHeight="1">
      <c r="A11" s="15">
        <v>41</v>
      </c>
      <c r="B11" s="6">
        <v>212003</v>
      </c>
      <c r="C11" s="6"/>
      <c r="D11" s="6" t="s">
        <v>15</v>
      </c>
      <c r="E11" s="13">
        <v>40958</v>
      </c>
      <c r="F11" s="13">
        <v>40958</v>
      </c>
      <c r="G11" s="13">
        <v>40958</v>
      </c>
    </row>
    <row r="12" spans="1:7" ht="18" customHeight="1">
      <c r="A12" s="15">
        <v>41</v>
      </c>
      <c r="B12" s="6">
        <v>212003</v>
      </c>
      <c r="C12" s="6"/>
      <c r="D12" s="6" t="s">
        <v>16</v>
      </c>
      <c r="E12" s="13">
        <v>300</v>
      </c>
      <c r="F12" s="13">
        <v>200</v>
      </c>
      <c r="G12" s="13">
        <v>100</v>
      </c>
    </row>
    <row r="13" spans="1:7" ht="18" customHeight="1">
      <c r="A13" s="6">
        <v>41</v>
      </c>
      <c r="B13" s="6">
        <v>221004</v>
      </c>
      <c r="C13" s="6"/>
      <c r="D13" s="6" t="s">
        <v>17</v>
      </c>
      <c r="E13" s="13">
        <v>1000</v>
      </c>
      <c r="F13" s="13">
        <v>1000</v>
      </c>
      <c r="G13" s="13">
        <v>1000</v>
      </c>
    </row>
    <row r="14" spans="1:7" ht="18" customHeight="1">
      <c r="A14" s="6">
        <v>41</v>
      </c>
      <c r="B14" s="6">
        <v>221004</v>
      </c>
      <c r="C14" s="6"/>
      <c r="D14" s="6" t="s">
        <v>18</v>
      </c>
      <c r="E14" s="13">
        <v>130</v>
      </c>
      <c r="F14" s="13">
        <v>130</v>
      </c>
      <c r="G14" s="13">
        <v>130</v>
      </c>
    </row>
    <row r="15" spans="1:7" ht="18" customHeight="1">
      <c r="A15" s="6">
        <v>41</v>
      </c>
      <c r="B15" s="6">
        <v>221004</v>
      </c>
      <c r="C15" s="6"/>
      <c r="D15" s="6" t="s">
        <v>19</v>
      </c>
      <c r="E15" s="13">
        <v>2600</v>
      </c>
      <c r="F15" s="13">
        <v>2600</v>
      </c>
      <c r="G15" s="13">
        <v>2600</v>
      </c>
    </row>
    <row r="16" spans="1:7" ht="18" customHeight="1">
      <c r="A16" s="6">
        <v>41</v>
      </c>
      <c r="B16" s="6">
        <v>221004</v>
      </c>
      <c r="C16" s="6"/>
      <c r="D16" s="6" t="s">
        <v>20</v>
      </c>
      <c r="E16" s="13">
        <v>600</v>
      </c>
      <c r="F16" s="13">
        <v>600</v>
      </c>
      <c r="G16" s="13">
        <v>600</v>
      </c>
    </row>
    <row r="17" spans="1:7" ht="18" customHeight="1">
      <c r="A17" s="6">
        <v>41</v>
      </c>
      <c r="B17" s="6">
        <v>221004</v>
      </c>
      <c r="C17" s="6"/>
      <c r="D17" s="6" t="s">
        <v>21</v>
      </c>
      <c r="E17" s="13">
        <v>50</v>
      </c>
      <c r="F17" s="13">
        <v>50</v>
      </c>
      <c r="G17" s="13">
        <v>50</v>
      </c>
    </row>
    <row r="18" spans="1:7" ht="18" customHeight="1">
      <c r="A18" s="6">
        <v>41</v>
      </c>
      <c r="B18" s="6">
        <v>221004</v>
      </c>
      <c r="C18" s="6"/>
      <c r="D18" s="6" t="s">
        <v>22</v>
      </c>
      <c r="E18" s="13">
        <v>0</v>
      </c>
      <c r="F18" s="13">
        <v>0</v>
      </c>
      <c r="G18" s="13">
        <v>0</v>
      </c>
    </row>
    <row r="19" spans="1:7" ht="18" customHeight="1">
      <c r="A19" s="6">
        <v>41</v>
      </c>
      <c r="B19" s="6">
        <v>221004</v>
      </c>
      <c r="C19" s="6"/>
      <c r="D19" s="6" t="s">
        <v>23</v>
      </c>
      <c r="E19" s="13">
        <v>0</v>
      </c>
      <c r="F19" s="13">
        <v>0</v>
      </c>
      <c r="G19" s="13">
        <v>0</v>
      </c>
    </row>
    <row r="20" spans="1:7" ht="18" customHeight="1">
      <c r="A20" s="6">
        <v>41</v>
      </c>
      <c r="B20" s="6">
        <v>221004</v>
      </c>
      <c r="C20" s="6"/>
      <c r="D20" s="6" t="s">
        <v>24</v>
      </c>
      <c r="E20" s="13">
        <v>400</v>
      </c>
      <c r="F20" s="13">
        <v>400</v>
      </c>
      <c r="G20" s="13">
        <v>400</v>
      </c>
    </row>
    <row r="21" spans="1:7" ht="18" customHeight="1">
      <c r="A21" s="6">
        <v>41</v>
      </c>
      <c r="B21" s="6">
        <v>221004</v>
      </c>
      <c r="C21" s="6"/>
      <c r="D21" s="6" t="s">
        <v>25</v>
      </c>
      <c r="E21" s="13">
        <v>200000</v>
      </c>
      <c r="F21" s="13">
        <v>200000</v>
      </c>
      <c r="G21" s="13">
        <v>200000</v>
      </c>
    </row>
    <row r="22" spans="1:7" ht="18" customHeight="1">
      <c r="A22" s="6">
        <v>41</v>
      </c>
      <c r="B22" s="6">
        <v>223001</v>
      </c>
      <c r="C22" s="6"/>
      <c r="D22" s="6" t="s">
        <v>26</v>
      </c>
      <c r="E22" s="13">
        <v>330</v>
      </c>
      <c r="F22" s="13">
        <v>330</v>
      </c>
      <c r="G22" s="13">
        <v>330</v>
      </c>
    </row>
    <row r="23" spans="1:7" ht="18" customHeight="1">
      <c r="A23" s="6">
        <v>41</v>
      </c>
      <c r="B23" s="6">
        <v>223001</v>
      </c>
      <c r="C23" s="6"/>
      <c r="D23" s="6" t="s">
        <v>27</v>
      </c>
      <c r="E23" s="13">
        <v>50</v>
      </c>
      <c r="F23" s="13">
        <v>50</v>
      </c>
      <c r="G23" s="13">
        <v>50</v>
      </c>
    </row>
    <row r="24" spans="1:7" ht="18" customHeight="1">
      <c r="A24" s="6">
        <v>41</v>
      </c>
      <c r="B24" s="6">
        <v>223001</v>
      </c>
      <c r="C24" s="6"/>
      <c r="D24" s="6" t="s">
        <v>28</v>
      </c>
      <c r="E24" s="13">
        <v>1500</v>
      </c>
      <c r="F24" s="13">
        <v>1500</v>
      </c>
      <c r="G24" s="13">
        <v>1500</v>
      </c>
    </row>
    <row r="25" spans="1:7" ht="18" customHeight="1">
      <c r="A25" s="6">
        <v>41</v>
      </c>
      <c r="B25" s="6">
        <v>223001</v>
      </c>
      <c r="C25" s="6"/>
      <c r="D25" s="6" t="s">
        <v>29</v>
      </c>
      <c r="E25" s="13">
        <v>20</v>
      </c>
      <c r="F25" s="13">
        <v>20</v>
      </c>
      <c r="G25" s="13">
        <v>20</v>
      </c>
    </row>
    <row r="26" spans="1:7" ht="18" customHeight="1">
      <c r="A26" s="6">
        <v>41</v>
      </c>
      <c r="B26" s="6">
        <v>223001</v>
      </c>
      <c r="C26" s="6"/>
      <c r="D26" s="6" t="s">
        <v>30</v>
      </c>
      <c r="E26" s="13">
        <v>150</v>
      </c>
      <c r="F26" s="13">
        <v>150</v>
      </c>
      <c r="G26" s="13">
        <v>150</v>
      </c>
    </row>
    <row r="27" spans="1:7" ht="18" customHeight="1">
      <c r="A27" s="6">
        <v>41</v>
      </c>
      <c r="B27" s="6">
        <v>223001</v>
      </c>
      <c r="C27" s="6"/>
      <c r="D27" s="6" t="s">
        <v>31</v>
      </c>
      <c r="E27" s="13">
        <v>400</v>
      </c>
      <c r="F27" s="13">
        <v>420</v>
      </c>
      <c r="G27" s="13">
        <v>420</v>
      </c>
    </row>
    <row r="28" spans="1:7" ht="18" customHeight="1">
      <c r="A28" s="6">
        <v>41</v>
      </c>
      <c r="B28" s="6">
        <v>223001</v>
      </c>
      <c r="C28" s="6"/>
      <c r="D28" s="6" t="s">
        <v>32</v>
      </c>
      <c r="E28" s="13">
        <v>4500</v>
      </c>
      <c r="F28" s="13">
        <v>4500</v>
      </c>
      <c r="G28" s="13">
        <v>4500</v>
      </c>
    </row>
    <row r="29" spans="1:7" ht="18" customHeight="1">
      <c r="A29" s="6">
        <v>41</v>
      </c>
      <c r="B29" s="6">
        <v>223001</v>
      </c>
      <c r="C29" s="6"/>
      <c r="D29" s="16" t="s">
        <v>33</v>
      </c>
      <c r="E29" s="13">
        <v>1000</v>
      </c>
      <c r="F29" s="13">
        <v>1000</v>
      </c>
      <c r="G29" s="13">
        <v>1000</v>
      </c>
    </row>
    <row r="30" spans="1:7" ht="18" customHeight="1">
      <c r="A30" s="6">
        <v>41</v>
      </c>
      <c r="B30" s="6">
        <v>223001</v>
      </c>
      <c r="C30" s="6"/>
      <c r="D30" s="16" t="s">
        <v>34</v>
      </c>
      <c r="E30" s="13">
        <v>2600</v>
      </c>
      <c r="F30" s="13">
        <v>2600</v>
      </c>
      <c r="G30" s="13">
        <v>2600</v>
      </c>
    </row>
    <row r="31" spans="1:7" ht="18" customHeight="1">
      <c r="A31" s="6">
        <v>41</v>
      </c>
      <c r="B31" s="6">
        <v>223001</v>
      </c>
      <c r="C31" s="6"/>
      <c r="D31" s="16" t="s">
        <v>203</v>
      </c>
      <c r="E31" s="13">
        <v>1000</v>
      </c>
      <c r="F31" s="13">
        <v>0</v>
      </c>
      <c r="G31" s="13">
        <v>0</v>
      </c>
    </row>
    <row r="32" spans="1:7" ht="18" customHeight="1">
      <c r="A32" s="6">
        <v>41</v>
      </c>
      <c r="B32" s="6">
        <v>223001</v>
      </c>
      <c r="C32" s="6"/>
      <c r="D32" s="6" t="s">
        <v>35</v>
      </c>
      <c r="E32" s="13">
        <v>13900</v>
      </c>
      <c r="F32" s="13">
        <v>13900</v>
      </c>
      <c r="G32" s="13">
        <v>13900</v>
      </c>
    </row>
    <row r="33" spans="1:7" ht="18" customHeight="1">
      <c r="A33" s="6">
        <v>41</v>
      </c>
      <c r="B33" s="6">
        <v>223002</v>
      </c>
      <c r="C33" s="6"/>
      <c r="D33" s="6" t="s">
        <v>36</v>
      </c>
      <c r="E33" s="13">
        <v>2000</v>
      </c>
      <c r="F33" s="13">
        <v>2000</v>
      </c>
      <c r="G33" s="13">
        <v>2000</v>
      </c>
    </row>
    <row r="34" spans="1:7" ht="18" customHeight="1">
      <c r="A34" s="6">
        <v>41</v>
      </c>
      <c r="B34" s="6">
        <v>223003</v>
      </c>
      <c r="C34" s="6"/>
      <c r="D34" s="17" t="s">
        <v>37</v>
      </c>
      <c r="E34" s="13">
        <v>2000</v>
      </c>
      <c r="F34" s="13">
        <v>2000</v>
      </c>
      <c r="G34" s="13">
        <v>2000</v>
      </c>
    </row>
    <row r="35" spans="1:7" ht="18" customHeight="1">
      <c r="A35" s="6">
        <v>43</v>
      </c>
      <c r="B35" s="6">
        <v>233</v>
      </c>
      <c r="C35" s="6"/>
      <c r="D35" s="18" t="s">
        <v>38</v>
      </c>
      <c r="E35" s="13">
        <v>0</v>
      </c>
      <c r="F35" s="13">
        <v>0</v>
      </c>
      <c r="G35" s="13">
        <v>0</v>
      </c>
    </row>
    <row r="36" spans="1:7" ht="18" customHeight="1">
      <c r="A36" s="6">
        <v>41</v>
      </c>
      <c r="B36" s="6">
        <v>243</v>
      </c>
      <c r="C36" s="6"/>
      <c r="D36" s="18" t="s">
        <v>39</v>
      </c>
      <c r="E36" s="13">
        <v>100</v>
      </c>
      <c r="F36" s="13">
        <v>100</v>
      </c>
      <c r="G36" s="13">
        <v>100</v>
      </c>
    </row>
    <row r="37" spans="1:7" ht="18" customHeight="1">
      <c r="A37" s="17">
        <v>41</v>
      </c>
      <c r="B37" s="17">
        <v>244</v>
      </c>
      <c r="C37" s="6"/>
      <c r="D37" s="18" t="s">
        <v>40</v>
      </c>
      <c r="E37" s="13">
        <v>500</v>
      </c>
      <c r="F37" s="13">
        <v>500</v>
      </c>
      <c r="G37" s="13">
        <v>500</v>
      </c>
    </row>
    <row r="38" spans="1:7" ht="18" customHeight="1">
      <c r="A38" s="17">
        <v>41</v>
      </c>
      <c r="B38" s="17">
        <v>292012</v>
      </c>
      <c r="C38" s="6"/>
      <c r="D38" s="18" t="s">
        <v>219</v>
      </c>
      <c r="E38" s="13">
        <v>233000</v>
      </c>
      <c r="F38" s="13">
        <v>0</v>
      </c>
      <c r="G38" s="13">
        <v>0</v>
      </c>
    </row>
    <row r="39" spans="1:7" ht="18" customHeight="1">
      <c r="A39" s="9" t="s">
        <v>41</v>
      </c>
      <c r="B39" s="10"/>
      <c r="C39" s="10"/>
      <c r="D39" s="10"/>
      <c r="E39" s="14">
        <f>SUM(E40:E50)</f>
        <v>970895</v>
      </c>
      <c r="F39" s="19">
        <f>SUM(F40:F50)</f>
        <v>720173</v>
      </c>
      <c r="G39" s="12">
        <f>SUM(G40:G50)</f>
        <v>130895</v>
      </c>
    </row>
    <row r="40" spans="1:7" ht="18" customHeight="1">
      <c r="A40" s="17">
        <v>111</v>
      </c>
      <c r="B40" s="6">
        <v>312001</v>
      </c>
      <c r="C40" s="6"/>
      <c r="D40" s="6" t="s">
        <v>42</v>
      </c>
      <c r="E40" s="13">
        <v>126000</v>
      </c>
      <c r="F40" s="13">
        <v>126000</v>
      </c>
      <c r="G40" s="13">
        <v>126000</v>
      </c>
    </row>
    <row r="41" spans="1:7" ht="18" customHeight="1">
      <c r="A41" s="17">
        <v>111</v>
      </c>
      <c r="B41" s="6">
        <v>312001</v>
      </c>
      <c r="C41" s="6"/>
      <c r="D41" s="6" t="s">
        <v>43</v>
      </c>
      <c r="E41" s="13">
        <v>1360</v>
      </c>
      <c r="F41" s="13">
        <v>1360</v>
      </c>
      <c r="G41" s="13">
        <v>1360</v>
      </c>
    </row>
    <row r="42" spans="1:7" ht="18" customHeight="1">
      <c r="A42" s="17">
        <v>111</v>
      </c>
      <c r="B42" s="6">
        <v>312001</v>
      </c>
      <c r="C42" s="6"/>
      <c r="D42" s="6" t="s">
        <v>44</v>
      </c>
      <c r="E42" s="13">
        <v>2500</v>
      </c>
      <c r="F42" s="13">
        <v>2500</v>
      </c>
      <c r="G42" s="13">
        <v>2500</v>
      </c>
    </row>
    <row r="43" spans="1:7" ht="18" customHeight="1">
      <c r="A43" s="17">
        <v>111</v>
      </c>
      <c r="B43" s="6">
        <v>312001</v>
      </c>
      <c r="C43" s="6"/>
      <c r="D43" s="20" t="s">
        <v>45</v>
      </c>
      <c r="E43" s="13">
        <v>80</v>
      </c>
      <c r="F43" s="13">
        <v>80</v>
      </c>
      <c r="G43" s="13">
        <v>80</v>
      </c>
    </row>
    <row r="44" spans="1:7" ht="18" customHeight="1">
      <c r="A44" s="17">
        <v>111</v>
      </c>
      <c r="B44" s="6">
        <v>312001</v>
      </c>
      <c r="C44" s="6"/>
      <c r="D44" s="6" t="s">
        <v>46</v>
      </c>
      <c r="E44" s="13">
        <v>238</v>
      </c>
      <c r="F44" s="13">
        <v>238</v>
      </c>
      <c r="G44" s="13">
        <v>238</v>
      </c>
    </row>
    <row r="45" spans="1:7" ht="18" customHeight="1">
      <c r="A45" s="17">
        <v>111</v>
      </c>
      <c r="B45" s="6">
        <v>312001</v>
      </c>
      <c r="C45" s="6"/>
      <c r="D45" s="6" t="s">
        <v>47</v>
      </c>
      <c r="E45" s="13">
        <v>530</v>
      </c>
      <c r="F45" s="13">
        <v>530</v>
      </c>
      <c r="G45" s="13">
        <v>530</v>
      </c>
    </row>
    <row r="46" spans="1:7" ht="18" customHeight="1">
      <c r="A46" s="17">
        <v>111</v>
      </c>
      <c r="B46" s="6">
        <v>312001</v>
      </c>
      <c r="C46" s="6"/>
      <c r="D46" s="6" t="s">
        <v>48</v>
      </c>
      <c r="E46" s="13">
        <v>187</v>
      </c>
      <c r="F46" s="13">
        <v>187</v>
      </c>
      <c r="G46" s="13">
        <v>187</v>
      </c>
    </row>
    <row r="47" spans="1:7" ht="18" customHeight="1">
      <c r="A47" s="17">
        <v>111</v>
      </c>
      <c r="B47" s="6">
        <v>322001</v>
      </c>
      <c r="C47" s="6"/>
      <c r="D47" s="16" t="s">
        <v>54</v>
      </c>
      <c r="E47" s="13">
        <v>50000</v>
      </c>
      <c r="F47" s="21">
        <v>64000</v>
      </c>
      <c r="G47" s="21">
        <v>0</v>
      </c>
    </row>
    <row r="48" spans="1:7" ht="18" customHeight="1">
      <c r="A48" s="17">
        <v>111</v>
      </c>
      <c r="B48" s="6">
        <v>322001</v>
      </c>
      <c r="C48" s="6"/>
      <c r="D48" s="6" t="s">
        <v>49</v>
      </c>
      <c r="E48" s="13">
        <v>400000</v>
      </c>
      <c r="F48" s="21">
        <v>499585</v>
      </c>
      <c r="G48" s="21">
        <v>0</v>
      </c>
    </row>
    <row r="49" spans="1:7" ht="18" customHeight="1">
      <c r="A49" s="17">
        <v>111</v>
      </c>
      <c r="B49" s="6">
        <v>322001</v>
      </c>
      <c r="C49" s="6"/>
      <c r="D49" s="16" t="s">
        <v>55</v>
      </c>
      <c r="E49" s="13">
        <v>20000</v>
      </c>
      <c r="F49" s="22">
        <v>25693</v>
      </c>
      <c r="G49" s="22">
        <v>0</v>
      </c>
    </row>
    <row r="50" spans="1:7" ht="18" customHeight="1">
      <c r="A50" s="17">
        <v>111</v>
      </c>
      <c r="B50" s="6">
        <v>322001</v>
      </c>
      <c r="C50" s="6"/>
      <c r="D50" s="16" t="s">
        <v>56</v>
      </c>
      <c r="E50" s="13">
        <v>370000</v>
      </c>
      <c r="F50" s="22">
        <v>0</v>
      </c>
      <c r="G50" s="22">
        <v>0</v>
      </c>
    </row>
    <row r="51" spans="1:7" ht="18" customHeight="1">
      <c r="A51" s="9" t="s">
        <v>50</v>
      </c>
      <c r="B51" s="23"/>
      <c r="C51" s="24"/>
      <c r="D51" s="25"/>
      <c r="E51" s="14">
        <f>SUM(E52:E53)</f>
        <v>29000</v>
      </c>
      <c r="F51" s="26">
        <f>SUM(F52:F53)</f>
        <v>105807</v>
      </c>
      <c r="G51" s="26">
        <f>SUM(G52:G53)</f>
        <v>0</v>
      </c>
    </row>
    <row r="52" spans="1:7" ht="18" customHeight="1">
      <c r="A52" s="27">
        <v>45</v>
      </c>
      <c r="B52" s="27">
        <v>514002</v>
      </c>
      <c r="C52" s="27"/>
      <c r="D52" s="27" t="s">
        <v>209</v>
      </c>
      <c r="E52" s="13">
        <v>29000</v>
      </c>
      <c r="F52" s="22">
        <v>0</v>
      </c>
      <c r="G52" s="22">
        <v>0</v>
      </c>
    </row>
    <row r="53" spans="1:7" ht="18" customHeight="1">
      <c r="A53" s="27">
        <v>52</v>
      </c>
      <c r="B53" s="27">
        <v>513002</v>
      </c>
      <c r="C53" s="27"/>
      <c r="D53" s="27" t="s">
        <v>220</v>
      </c>
      <c r="E53" s="13"/>
      <c r="F53" s="22">
        <v>105807</v>
      </c>
      <c r="G53" s="22"/>
    </row>
    <row r="54" spans="1:7" ht="18" customHeight="1">
      <c r="A54" s="9" t="s">
        <v>51</v>
      </c>
      <c r="B54" s="28"/>
      <c r="C54" s="28"/>
      <c r="D54" s="29"/>
      <c r="E54" s="14">
        <f>SUM(E55)</f>
        <v>143000</v>
      </c>
      <c r="F54" s="26">
        <f>SUM(F55)</f>
        <v>0</v>
      </c>
      <c r="G54" s="26">
        <f>SUM(G55)</f>
        <v>0</v>
      </c>
    </row>
    <row r="55" spans="1:7" ht="18" customHeight="1">
      <c r="A55" s="27">
        <v>46</v>
      </c>
      <c r="B55" s="27">
        <v>453</v>
      </c>
      <c r="C55" s="27"/>
      <c r="D55" s="27" t="s">
        <v>232</v>
      </c>
      <c r="E55" s="13">
        <v>143000</v>
      </c>
      <c r="F55" s="22">
        <v>0</v>
      </c>
      <c r="G55" s="22">
        <v>0</v>
      </c>
    </row>
    <row r="56" spans="1:7" ht="18" customHeight="1">
      <c r="A56" s="30" t="s">
        <v>52</v>
      </c>
      <c r="B56" s="31"/>
      <c r="C56" s="31"/>
      <c r="D56" s="32"/>
      <c r="E56" s="33">
        <f>E54+E51+E39+E10+E4</f>
        <v>1911983</v>
      </c>
      <c r="F56" s="34">
        <f>F54+F51+F39+F10+F4</f>
        <v>1360988</v>
      </c>
      <c r="G56" s="34">
        <f>G54+G51+G39+G10+G4</f>
        <v>665803</v>
      </c>
    </row>
    <row r="57" ht="12.75">
      <c r="E57" s="35" t="s">
        <v>14</v>
      </c>
    </row>
    <row r="58" spans="2:5" ht="12.75">
      <c r="B58" t="s">
        <v>53</v>
      </c>
      <c r="E58" s="36"/>
    </row>
    <row r="59" ht="12.75">
      <c r="B59" s="149">
        <v>40494</v>
      </c>
    </row>
    <row r="87" spans="1:7" s="81" customFormat="1" ht="12.75">
      <c r="A87"/>
      <c r="B87"/>
      <c r="C87"/>
      <c r="D87"/>
      <c r="E87"/>
      <c r="F87"/>
      <c r="G87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 CE,Tučné"&amp;14Nárvrh rozpočtu na roky 2011,2012,2013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workbookViewId="0" topLeftCell="A1">
      <selection activeCell="A244" sqref="A244"/>
    </sheetView>
  </sheetViews>
  <sheetFormatPr defaultColWidth="9.00390625" defaultRowHeight="12.75"/>
  <cols>
    <col min="1" max="1" width="7.25390625" style="0" customWidth="1"/>
    <col min="2" max="2" width="11.375" style="38" customWidth="1"/>
    <col min="3" max="3" width="46.375" style="0" customWidth="1"/>
    <col min="4" max="5" width="15.00390625" style="36" bestFit="1" customWidth="1"/>
    <col min="6" max="6" width="13.875" style="36" customWidth="1"/>
    <col min="7" max="7" width="4.00390625" style="0" customWidth="1"/>
    <col min="8" max="8" width="5.75390625" style="0" customWidth="1"/>
  </cols>
  <sheetData>
    <row r="1" ht="18">
      <c r="A1" s="37" t="s">
        <v>57</v>
      </c>
    </row>
    <row r="2" ht="15" customHeight="1">
      <c r="A2" s="37"/>
    </row>
    <row r="3" spans="1:6" ht="15.75">
      <c r="A3" s="39" t="s">
        <v>192</v>
      </c>
      <c r="B3" s="40"/>
      <c r="C3" s="41"/>
      <c r="D3" s="42"/>
      <c r="E3" s="42"/>
      <c r="F3" s="42"/>
    </row>
    <row r="4" spans="4:6" ht="12.75">
      <c r="D4" s="43" t="s">
        <v>2</v>
      </c>
      <c r="E4" s="43" t="s">
        <v>2</v>
      </c>
      <c r="F4" s="43" t="s">
        <v>2</v>
      </c>
    </row>
    <row r="5" spans="1:9" ht="18" customHeight="1">
      <c r="A5" s="142" t="s">
        <v>3</v>
      </c>
      <c r="B5" s="143" t="s">
        <v>4</v>
      </c>
      <c r="C5" s="142" t="s">
        <v>5</v>
      </c>
      <c r="D5" s="44" t="s">
        <v>200</v>
      </c>
      <c r="E5" s="45" t="s">
        <v>202</v>
      </c>
      <c r="F5" s="92" t="s">
        <v>201</v>
      </c>
      <c r="H5" s="94">
        <v>41</v>
      </c>
      <c r="I5" s="94">
        <f>SUMIF(A:C,"41",E:E)</f>
        <v>535008</v>
      </c>
    </row>
    <row r="6" spans="1:9" ht="18" customHeight="1">
      <c r="A6" s="144" t="s">
        <v>58</v>
      </c>
      <c r="B6" s="82"/>
      <c r="C6" s="113"/>
      <c r="D6" s="104">
        <f>SUM(D7:D56)</f>
        <v>207655</v>
      </c>
      <c r="E6" s="48">
        <f>SUM(E7:E56)</f>
        <v>196506</v>
      </c>
      <c r="F6" s="48">
        <f>SUM(F7:F56)</f>
        <v>196646</v>
      </c>
      <c r="H6" s="94">
        <v>111</v>
      </c>
      <c r="I6" s="94">
        <f>SUMIF(A:C,"111",E:E)</f>
        <v>720173</v>
      </c>
    </row>
    <row r="7" spans="1:9" ht="18" customHeight="1">
      <c r="A7" s="108">
        <v>41</v>
      </c>
      <c r="B7" s="109">
        <v>611</v>
      </c>
      <c r="C7" s="110" t="s">
        <v>59</v>
      </c>
      <c r="D7" s="22">
        <v>98000</v>
      </c>
      <c r="E7" s="22">
        <v>98000</v>
      </c>
      <c r="F7" s="22">
        <v>98000</v>
      </c>
      <c r="H7" s="155">
        <v>52</v>
      </c>
      <c r="I7" s="94">
        <f>SUMIF(A:C,"52",E:E)</f>
        <v>105807</v>
      </c>
    </row>
    <row r="8" spans="1:9" ht="18" customHeight="1">
      <c r="A8" s="4">
        <v>41</v>
      </c>
      <c r="B8" s="49">
        <v>612</v>
      </c>
      <c r="C8" s="50" t="s">
        <v>60</v>
      </c>
      <c r="D8" s="22">
        <v>0</v>
      </c>
      <c r="E8" s="22">
        <v>0</v>
      </c>
      <c r="F8" s="22">
        <v>0</v>
      </c>
      <c r="H8" s="155">
        <v>46</v>
      </c>
      <c r="I8" s="94">
        <f>SUMIF(A:C,"46",E:E)</f>
        <v>0</v>
      </c>
    </row>
    <row r="9" spans="1:9" ht="18" customHeight="1">
      <c r="A9" s="4">
        <v>41</v>
      </c>
      <c r="B9" s="49">
        <v>614</v>
      </c>
      <c r="C9" s="50" t="s">
        <v>61</v>
      </c>
      <c r="D9" s="22">
        <v>0</v>
      </c>
      <c r="E9" s="22">
        <v>0</v>
      </c>
      <c r="F9" s="22">
        <v>0</v>
      </c>
      <c r="H9" s="155">
        <v>45</v>
      </c>
      <c r="I9" s="94">
        <f>SUMIF(A:C,"45",E:E)</f>
        <v>0</v>
      </c>
    </row>
    <row r="10" spans="1:9" ht="18" customHeight="1">
      <c r="A10" s="4">
        <v>41</v>
      </c>
      <c r="B10" s="49">
        <v>621</v>
      </c>
      <c r="C10" s="50" t="s">
        <v>62</v>
      </c>
      <c r="D10" s="22">
        <v>1968</v>
      </c>
      <c r="E10" s="22">
        <v>1968</v>
      </c>
      <c r="F10" s="22">
        <v>1968</v>
      </c>
      <c r="H10" s="94"/>
      <c r="I10" s="156">
        <f>SUM(I5:I9)</f>
        <v>1360988</v>
      </c>
    </row>
    <row r="11" spans="1:6" ht="18" customHeight="1">
      <c r="A11" s="4">
        <v>41</v>
      </c>
      <c r="B11" s="49">
        <v>623</v>
      </c>
      <c r="C11" s="50" t="s">
        <v>63</v>
      </c>
      <c r="D11" s="22">
        <v>7832</v>
      </c>
      <c r="E11" s="22">
        <v>7832</v>
      </c>
      <c r="F11" s="22">
        <v>7832</v>
      </c>
    </row>
    <row r="12" spans="1:6" ht="18" customHeight="1">
      <c r="A12" s="4">
        <v>41</v>
      </c>
      <c r="B12" s="49">
        <v>625001</v>
      </c>
      <c r="C12" s="50" t="s">
        <v>64</v>
      </c>
      <c r="D12" s="22">
        <v>1372</v>
      </c>
      <c r="E12" s="22">
        <v>1372</v>
      </c>
      <c r="F12" s="22">
        <v>1372</v>
      </c>
    </row>
    <row r="13" spans="1:6" ht="18" customHeight="1">
      <c r="A13" s="4">
        <v>41</v>
      </c>
      <c r="B13" s="49">
        <v>625002</v>
      </c>
      <c r="C13" s="50" t="s">
        <v>65</v>
      </c>
      <c r="D13" s="22">
        <v>13720</v>
      </c>
      <c r="E13" s="22">
        <v>13720</v>
      </c>
      <c r="F13" s="22">
        <v>13720</v>
      </c>
    </row>
    <row r="14" spans="1:6" ht="18" customHeight="1">
      <c r="A14" s="4">
        <v>41</v>
      </c>
      <c r="B14" s="49">
        <v>625003</v>
      </c>
      <c r="C14" s="50" t="s">
        <v>66</v>
      </c>
      <c r="D14" s="22">
        <v>784</v>
      </c>
      <c r="E14" s="22">
        <v>784</v>
      </c>
      <c r="F14" s="22">
        <v>784</v>
      </c>
    </row>
    <row r="15" spans="1:6" ht="18" customHeight="1">
      <c r="A15" s="4">
        <v>41</v>
      </c>
      <c r="B15" s="49">
        <v>625004</v>
      </c>
      <c r="C15" s="50" t="s">
        <v>67</v>
      </c>
      <c r="D15" s="22">
        <v>2940</v>
      </c>
      <c r="E15" s="22">
        <v>2940</v>
      </c>
      <c r="F15" s="22">
        <v>2940</v>
      </c>
    </row>
    <row r="16" spans="1:6" ht="18" customHeight="1">
      <c r="A16" s="4">
        <v>41</v>
      </c>
      <c r="B16" s="49">
        <v>625005</v>
      </c>
      <c r="C16" s="50" t="s">
        <v>68</v>
      </c>
      <c r="D16" s="22">
        <v>980</v>
      </c>
      <c r="E16" s="22">
        <v>980</v>
      </c>
      <c r="F16" s="22">
        <v>980</v>
      </c>
    </row>
    <row r="17" spans="1:6" ht="18" customHeight="1">
      <c r="A17" s="4">
        <v>41</v>
      </c>
      <c r="B17" s="49">
        <v>625007</v>
      </c>
      <c r="C17" s="50" t="s">
        <v>69</v>
      </c>
      <c r="D17" s="22">
        <v>4655</v>
      </c>
      <c r="E17" s="22">
        <v>4655</v>
      </c>
      <c r="F17" s="22">
        <v>4655</v>
      </c>
    </row>
    <row r="18" spans="1:6" ht="18" customHeight="1">
      <c r="A18" s="4">
        <v>41</v>
      </c>
      <c r="B18" s="49">
        <v>627</v>
      </c>
      <c r="C18" s="50" t="s">
        <v>70</v>
      </c>
      <c r="D18" s="22">
        <v>1960</v>
      </c>
      <c r="E18" s="22">
        <v>1960</v>
      </c>
      <c r="F18" s="22">
        <v>1960</v>
      </c>
    </row>
    <row r="19" spans="1:6" ht="18" customHeight="1">
      <c r="A19" s="4">
        <v>41</v>
      </c>
      <c r="B19" s="49">
        <v>631001</v>
      </c>
      <c r="C19" s="50" t="s">
        <v>71</v>
      </c>
      <c r="D19" s="22">
        <v>70</v>
      </c>
      <c r="E19" s="22">
        <v>70</v>
      </c>
      <c r="F19" s="22">
        <v>70</v>
      </c>
    </row>
    <row r="20" spans="1:6" ht="18" customHeight="1">
      <c r="A20" s="4">
        <v>41</v>
      </c>
      <c r="B20" s="49">
        <v>632001</v>
      </c>
      <c r="C20" s="50" t="s">
        <v>72</v>
      </c>
      <c r="D20" s="22">
        <v>3300</v>
      </c>
      <c r="E20" s="22">
        <v>3300</v>
      </c>
      <c r="F20" s="22">
        <v>3300</v>
      </c>
    </row>
    <row r="21" spans="1:6" ht="18" customHeight="1">
      <c r="A21" s="4">
        <v>41</v>
      </c>
      <c r="B21" s="49">
        <v>632001</v>
      </c>
      <c r="C21" s="50" t="s">
        <v>73</v>
      </c>
      <c r="D21" s="22">
        <v>540</v>
      </c>
      <c r="E21" s="22">
        <v>540</v>
      </c>
      <c r="F21" s="22">
        <v>540</v>
      </c>
    </row>
    <row r="22" spans="1:6" ht="18" customHeight="1">
      <c r="A22" s="4">
        <v>41</v>
      </c>
      <c r="B22" s="49">
        <v>632002</v>
      </c>
      <c r="C22" s="50" t="s">
        <v>74</v>
      </c>
      <c r="D22" s="22">
        <v>20</v>
      </c>
      <c r="E22" s="22">
        <v>20</v>
      </c>
      <c r="F22" s="22">
        <v>20</v>
      </c>
    </row>
    <row r="23" spans="1:6" ht="18" customHeight="1">
      <c r="A23" s="4">
        <v>41</v>
      </c>
      <c r="B23" s="49">
        <v>632003</v>
      </c>
      <c r="C23" s="50" t="s">
        <v>75</v>
      </c>
      <c r="D23" s="22">
        <v>1700</v>
      </c>
      <c r="E23" s="22">
        <v>1700</v>
      </c>
      <c r="F23" s="22">
        <v>1700</v>
      </c>
    </row>
    <row r="24" spans="1:6" ht="18" customHeight="1">
      <c r="A24" s="4">
        <v>41</v>
      </c>
      <c r="B24" s="49">
        <v>632003</v>
      </c>
      <c r="C24" s="50" t="s">
        <v>76</v>
      </c>
      <c r="D24" s="22">
        <v>1020</v>
      </c>
      <c r="E24" s="22">
        <v>1020</v>
      </c>
      <c r="F24" s="22">
        <v>1020</v>
      </c>
    </row>
    <row r="25" spans="1:6" ht="18" customHeight="1">
      <c r="A25" s="4">
        <v>41</v>
      </c>
      <c r="B25" s="49">
        <v>633001</v>
      </c>
      <c r="C25" s="50" t="s">
        <v>77</v>
      </c>
      <c r="D25" s="22">
        <v>2000</v>
      </c>
      <c r="E25" s="22">
        <v>331</v>
      </c>
      <c r="F25" s="22">
        <v>331</v>
      </c>
    </row>
    <row r="26" spans="1:6" ht="18" customHeight="1">
      <c r="A26" s="4">
        <v>41</v>
      </c>
      <c r="B26" s="49">
        <v>633002</v>
      </c>
      <c r="C26" s="50" t="s">
        <v>78</v>
      </c>
      <c r="D26" s="22">
        <v>700</v>
      </c>
      <c r="E26" s="22">
        <v>700</v>
      </c>
      <c r="F26" s="22">
        <v>700</v>
      </c>
    </row>
    <row r="27" spans="1:6" ht="18" customHeight="1">
      <c r="A27" s="4">
        <v>41</v>
      </c>
      <c r="B27" s="49">
        <v>633006</v>
      </c>
      <c r="C27" s="50" t="s">
        <v>79</v>
      </c>
      <c r="D27" s="22">
        <v>4000</v>
      </c>
      <c r="E27" s="22">
        <v>4000</v>
      </c>
      <c r="F27" s="22">
        <v>4000</v>
      </c>
    </row>
    <row r="28" spans="1:6" ht="18" customHeight="1">
      <c r="A28" s="4">
        <v>111</v>
      </c>
      <c r="B28" s="49">
        <v>633006</v>
      </c>
      <c r="C28" s="50" t="s">
        <v>80</v>
      </c>
      <c r="D28" s="22">
        <v>80</v>
      </c>
      <c r="E28" s="22">
        <v>80</v>
      </c>
      <c r="F28" s="22">
        <v>80</v>
      </c>
    </row>
    <row r="29" spans="1:6" ht="18" customHeight="1">
      <c r="A29" s="4">
        <v>111</v>
      </c>
      <c r="B29" s="49">
        <v>633006</v>
      </c>
      <c r="C29" s="50" t="s">
        <v>81</v>
      </c>
      <c r="D29" s="22">
        <v>238</v>
      </c>
      <c r="E29" s="22">
        <v>238</v>
      </c>
      <c r="F29" s="22">
        <v>238</v>
      </c>
    </row>
    <row r="30" spans="1:6" ht="18" customHeight="1">
      <c r="A30" s="4">
        <v>111</v>
      </c>
      <c r="B30" s="49">
        <v>633006</v>
      </c>
      <c r="C30" s="50" t="s">
        <v>82</v>
      </c>
      <c r="D30" s="22">
        <v>530</v>
      </c>
      <c r="E30" s="22">
        <v>530</v>
      </c>
      <c r="F30" s="22">
        <v>530</v>
      </c>
    </row>
    <row r="31" spans="1:6" ht="18" customHeight="1">
      <c r="A31" s="4">
        <v>41</v>
      </c>
      <c r="B31" s="49">
        <v>633009</v>
      </c>
      <c r="C31" s="50" t="s">
        <v>83</v>
      </c>
      <c r="D31" s="22">
        <v>1000</v>
      </c>
      <c r="E31" s="22">
        <v>1000</v>
      </c>
      <c r="F31" s="22">
        <v>1000</v>
      </c>
    </row>
    <row r="32" spans="1:6" ht="18" customHeight="1">
      <c r="A32" s="4">
        <v>41</v>
      </c>
      <c r="B32" s="49">
        <v>633010</v>
      </c>
      <c r="C32" s="50" t="s">
        <v>84</v>
      </c>
      <c r="D32" s="22">
        <v>50</v>
      </c>
      <c r="E32" s="22">
        <v>50</v>
      </c>
      <c r="F32" s="22">
        <v>50</v>
      </c>
    </row>
    <row r="33" spans="1:6" ht="18" customHeight="1">
      <c r="A33" s="4">
        <v>41</v>
      </c>
      <c r="B33" s="49">
        <v>633016</v>
      </c>
      <c r="C33" s="50" t="s">
        <v>85</v>
      </c>
      <c r="D33" s="22">
        <v>6000</v>
      </c>
      <c r="E33" s="22">
        <v>6520</v>
      </c>
      <c r="F33" s="22">
        <v>6660</v>
      </c>
    </row>
    <row r="34" spans="1:6" ht="18" customHeight="1">
      <c r="A34" s="4">
        <v>41</v>
      </c>
      <c r="B34" s="49">
        <v>633016</v>
      </c>
      <c r="C34" s="50" t="s">
        <v>86</v>
      </c>
      <c r="D34" s="22">
        <v>1400</v>
      </c>
      <c r="E34" s="22">
        <v>1400</v>
      </c>
      <c r="F34" s="22">
        <v>1400</v>
      </c>
    </row>
    <row r="35" spans="1:6" ht="18" customHeight="1">
      <c r="A35" s="4">
        <v>41</v>
      </c>
      <c r="B35" s="49">
        <v>633016</v>
      </c>
      <c r="C35" s="50" t="s">
        <v>87</v>
      </c>
      <c r="D35" s="22">
        <v>5300</v>
      </c>
      <c r="E35" s="22">
        <v>5300</v>
      </c>
      <c r="F35" s="22">
        <v>5300</v>
      </c>
    </row>
    <row r="36" spans="1:6" ht="18" customHeight="1">
      <c r="A36" s="4">
        <v>41</v>
      </c>
      <c r="B36" s="49">
        <v>634001</v>
      </c>
      <c r="C36" s="50" t="s">
        <v>88</v>
      </c>
      <c r="D36" s="22">
        <v>2000</v>
      </c>
      <c r="E36" s="22">
        <v>2000</v>
      </c>
      <c r="F36" s="22">
        <v>2000</v>
      </c>
    </row>
    <row r="37" spans="1:6" ht="18" customHeight="1">
      <c r="A37" s="67">
        <v>41</v>
      </c>
      <c r="B37" s="62">
        <v>634002</v>
      </c>
      <c r="C37" s="63" t="s">
        <v>89</v>
      </c>
      <c r="D37" s="64">
        <v>500</v>
      </c>
      <c r="E37" s="64">
        <v>500</v>
      </c>
      <c r="F37" s="64">
        <v>500</v>
      </c>
    </row>
    <row r="38" spans="1:6" ht="18" customHeight="1">
      <c r="A38" s="67">
        <v>41</v>
      </c>
      <c r="B38" s="62">
        <v>634003</v>
      </c>
      <c r="C38" s="63" t="s">
        <v>90</v>
      </c>
      <c r="D38" s="64">
        <v>531</v>
      </c>
      <c r="E38" s="64">
        <v>531</v>
      </c>
      <c r="F38" s="64">
        <v>531</v>
      </c>
    </row>
    <row r="39" spans="1:6" s="99" customFormat="1" ht="18" customHeight="1">
      <c r="A39" s="67">
        <v>41</v>
      </c>
      <c r="B39" s="62">
        <v>634004</v>
      </c>
      <c r="C39" s="63" t="s">
        <v>91</v>
      </c>
      <c r="D39" s="64">
        <v>1000</v>
      </c>
      <c r="E39" s="64">
        <v>1000</v>
      </c>
      <c r="F39" s="64">
        <v>1000</v>
      </c>
    </row>
    <row r="40" spans="1:6" ht="18" customHeight="1">
      <c r="A40" s="67">
        <v>41</v>
      </c>
      <c r="B40" s="62">
        <v>634005</v>
      </c>
      <c r="C40" s="63" t="s">
        <v>92</v>
      </c>
      <c r="D40" s="64">
        <v>100</v>
      </c>
      <c r="E40" s="64">
        <v>100</v>
      </c>
      <c r="F40" s="64">
        <v>100</v>
      </c>
    </row>
    <row r="41" spans="1:6" ht="18" customHeight="1">
      <c r="A41" s="67">
        <v>41</v>
      </c>
      <c r="B41" s="62">
        <v>635001</v>
      </c>
      <c r="C41" s="63" t="s">
        <v>93</v>
      </c>
      <c r="D41" s="64">
        <v>650</v>
      </c>
      <c r="E41" s="64">
        <v>650</v>
      </c>
      <c r="F41" s="64">
        <v>650</v>
      </c>
    </row>
    <row r="42" spans="1:6" ht="18" customHeight="1">
      <c r="A42" s="67">
        <v>41</v>
      </c>
      <c r="B42" s="62">
        <v>635004</v>
      </c>
      <c r="C42" s="63" t="s">
        <v>94</v>
      </c>
      <c r="D42" s="64">
        <v>115</v>
      </c>
      <c r="E42" s="64">
        <v>115</v>
      </c>
      <c r="F42" s="64">
        <v>115</v>
      </c>
    </row>
    <row r="43" spans="1:6" ht="18" customHeight="1">
      <c r="A43" s="67">
        <v>41</v>
      </c>
      <c r="B43" s="62">
        <v>636001</v>
      </c>
      <c r="C43" s="63" t="s">
        <v>95</v>
      </c>
      <c r="D43" s="64">
        <v>60</v>
      </c>
      <c r="E43" s="64">
        <v>60</v>
      </c>
      <c r="F43" s="64">
        <v>60</v>
      </c>
    </row>
    <row r="44" spans="1:6" ht="18" customHeight="1">
      <c r="A44" s="67">
        <v>41</v>
      </c>
      <c r="B44" s="62">
        <v>636002</v>
      </c>
      <c r="C44" s="63" t="s">
        <v>96</v>
      </c>
      <c r="D44" s="64">
        <v>1000</v>
      </c>
      <c r="E44" s="64">
        <v>1000</v>
      </c>
      <c r="F44" s="64">
        <v>1000</v>
      </c>
    </row>
    <row r="45" spans="1:6" ht="18" customHeight="1">
      <c r="A45" s="67">
        <v>41</v>
      </c>
      <c r="B45" s="62">
        <v>637001</v>
      </c>
      <c r="C45" s="63" t="s">
        <v>97</v>
      </c>
      <c r="D45" s="64">
        <v>1200</v>
      </c>
      <c r="E45" s="64">
        <v>1200</v>
      </c>
      <c r="F45" s="64">
        <v>1200</v>
      </c>
    </row>
    <row r="46" spans="1:6" ht="18" customHeight="1">
      <c r="A46" s="4">
        <v>41</v>
      </c>
      <c r="B46" s="49">
        <v>637003</v>
      </c>
      <c r="C46" s="50" t="s">
        <v>98</v>
      </c>
      <c r="D46" s="22">
        <v>500</v>
      </c>
      <c r="E46" s="22">
        <v>500</v>
      </c>
      <c r="F46" s="22">
        <v>500</v>
      </c>
    </row>
    <row r="47" spans="1:6" ht="18" customHeight="1">
      <c r="A47" s="4">
        <v>41</v>
      </c>
      <c r="B47" s="49">
        <v>637004</v>
      </c>
      <c r="C47" s="50" t="s">
        <v>210</v>
      </c>
      <c r="D47" s="22">
        <v>3000</v>
      </c>
      <c r="E47" s="22">
        <v>3000</v>
      </c>
      <c r="F47" s="22">
        <v>3000</v>
      </c>
    </row>
    <row r="48" spans="1:6" ht="18" customHeight="1">
      <c r="A48" s="4">
        <v>41</v>
      </c>
      <c r="B48" s="49">
        <v>637004</v>
      </c>
      <c r="C48" s="50" t="s">
        <v>211</v>
      </c>
      <c r="D48" s="22">
        <v>10000</v>
      </c>
      <c r="E48" s="22">
        <v>0</v>
      </c>
      <c r="F48" s="22">
        <v>0</v>
      </c>
    </row>
    <row r="49" spans="1:6" ht="18" customHeight="1">
      <c r="A49" s="4">
        <v>41</v>
      </c>
      <c r="B49" s="49">
        <v>637005</v>
      </c>
      <c r="C49" s="50" t="s">
        <v>99</v>
      </c>
      <c r="D49" s="22">
        <v>2825</v>
      </c>
      <c r="E49" s="22">
        <v>2825</v>
      </c>
      <c r="F49" s="22">
        <v>2825</v>
      </c>
    </row>
    <row r="50" spans="1:6" ht="18" customHeight="1">
      <c r="A50" s="4">
        <v>41</v>
      </c>
      <c r="B50" s="49">
        <v>637012</v>
      </c>
      <c r="C50" s="50" t="s">
        <v>100</v>
      </c>
      <c r="D50" s="22">
        <v>740</v>
      </c>
      <c r="E50" s="22">
        <v>740</v>
      </c>
      <c r="F50" s="22">
        <v>740</v>
      </c>
    </row>
    <row r="51" spans="1:6" ht="18" customHeight="1">
      <c r="A51" s="4">
        <v>41</v>
      </c>
      <c r="B51" s="49">
        <v>637014</v>
      </c>
      <c r="C51" s="50" t="s">
        <v>101</v>
      </c>
      <c r="D51" s="22">
        <v>7000</v>
      </c>
      <c r="E51" s="22">
        <v>7000</v>
      </c>
      <c r="F51" s="22">
        <v>7000</v>
      </c>
    </row>
    <row r="52" spans="1:6" ht="18" customHeight="1">
      <c r="A52" s="4">
        <v>41</v>
      </c>
      <c r="B52" s="49">
        <v>637015</v>
      </c>
      <c r="C52" s="50" t="s">
        <v>102</v>
      </c>
      <c r="D52" s="22">
        <v>2000</v>
      </c>
      <c r="E52" s="22">
        <v>2000</v>
      </c>
      <c r="F52" s="22">
        <v>2000</v>
      </c>
    </row>
    <row r="53" spans="1:6" ht="18" customHeight="1">
      <c r="A53" s="4">
        <v>41</v>
      </c>
      <c r="B53" s="49">
        <v>637016</v>
      </c>
      <c r="C53" s="50" t="s">
        <v>103</v>
      </c>
      <c r="D53" s="22">
        <v>775</v>
      </c>
      <c r="E53" s="22">
        <v>775</v>
      </c>
      <c r="F53" s="22">
        <v>775</v>
      </c>
    </row>
    <row r="54" spans="1:6" ht="18" customHeight="1">
      <c r="A54" s="4">
        <v>41</v>
      </c>
      <c r="B54" s="49">
        <v>637023</v>
      </c>
      <c r="C54" s="50" t="s">
        <v>104</v>
      </c>
      <c r="D54" s="22">
        <v>200</v>
      </c>
      <c r="E54" s="22">
        <v>200</v>
      </c>
      <c r="F54" s="22">
        <v>200</v>
      </c>
    </row>
    <row r="55" spans="1:6" ht="18" customHeight="1">
      <c r="A55" s="4">
        <v>41</v>
      </c>
      <c r="B55" s="49">
        <v>637026</v>
      </c>
      <c r="C55" s="50" t="s">
        <v>105</v>
      </c>
      <c r="D55" s="22">
        <v>8300</v>
      </c>
      <c r="E55" s="22">
        <v>8300</v>
      </c>
      <c r="F55" s="22">
        <v>8300</v>
      </c>
    </row>
    <row r="56" spans="1:6" ht="18" customHeight="1">
      <c r="A56" s="4">
        <v>41</v>
      </c>
      <c r="B56" s="49">
        <v>637027</v>
      </c>
      <c r="C56" s="50" t="s">
        <v>106</v>
      </c>
      <c r="D56" s="22">
        <v>3000</v>
      </c>
      <c r="E56" s="22">
        <v>3000</v>
      </c>
      <c r="F56" s="22">
        <v>3000</v>
      </c>
    </row>
    <row r="57" spans="1:6" s="57" customFormat="1" ht="18" customHeight="1">
      <c r="A57" s="164" t="s">
        <v>229</v>
      </c>
      <c r="B57" s="165"/>
      <c r="C57" s="166"/>
      <c r="D57" s="150">
        <f>SUM(D58)</f>
        <v>700</v>
      </c>
      <c r="E57" s="150">
        <f>SUM(E58)</f>
        <v>700</v>
      </c>
      <c r="F57" s="103">
        <f>SUM(F58)</f>
        <v>700</v>
      </c>
    </row>
    <row r="58" spans="1:6" ht="18" customHeight="1">
      <c r="A58" s="4">
        <v>41</v>
      </c>
      <c r="B58" s="49">
        <v>632001</v>
      </c>
      <c r="C58" s="50" t="s">
        <v>73</v>
      </c>
      <c r="D58" s="58">
        <v>700</v>
      </c>
      <c r="E58" s="58">
        <f>SUM(F58)</f>
        <v>700</v>
      </c>
      <c r="F58" s="58">
        <v>700</v>
      </c>
    </row>
    <row r="59" spans="1:6" s="57" customFormat="1" ht="18" customHeight="1">
      <c r="A59" s="59" t="s">
        <v>228</v>
      </c>
      <c r="B59" s="55"/>
      <c r="C59" s="56"/>
      <c r="D59" s="60">
        <f>SUM(D60:D62)</f>
        <v>5133</v>
      </c>
      <c r="E59" s="60">
        <f>SUM(E60:E62)</f>
        <v>5133</v>
      </c>
      <c r="F59" s="60">
        <f>SUM(F60:F62)</f>
        <v>5133</v>
      </c>
    </row>
    <row r="60" spans="1:6" ht="18" customHeight="1">
      <c r="A60" s="61">
        <v>41</v>
      </c>
      <c r="B60" s="49">
        <v>632001</v>
      </c>
      <c r="C60" s="50" t="s">
        <v>73</v>
      </c>
      <c r="D60" s="22">
        <v>4000</v>
      </c>
      <c r="E60" s="22">
        <v>4000</v>
      </c>
      <c r="F60" s="22">
        <v>4000</v>
      </c>
    </row>
    <row r="61" spans="1:6" ht="18" customHeight="1">
      <c r="A61" s="61">
        <v>41</v>
      </c>
      <c r="B61" s="49">
        <v>632001</v>
      </c>
      <c r="C61" s="50" t="s">
        <v>72</v>
      </c>
      <c r="D61" s="22">
        <v>1100</v>
      </c>
      <c r="E61" s="22">
        <v>1100</v>
      </c>
      <c r="F61" s="22">
        <v>1100</v>
      </c>
    </row>
    <row r="62" spans="1:6" ht="18" customHeight="1">
      <c r="A62" s="61">
        <v>41</v>
      </c>
      <c r="B62" s="49">
        <v>632002</v>
      </c>
      <c r="C62" s="50" t="s">
        <v>74</v>
      </c>
      <c r="D62" s="22">
        <v>33</v>
      </c>
      <c r="E62" s="22">
        <v>33</v>
      </c>
      <c r="F62" s="22">
        <v>33</v>
      </c>
    </row>
    <row r="63" spans="1:6" s="57" customFormat="1" ht="18" customHeight="1">
      <c r="A63" s="59" t="s">
        <v>107</v>
      </c>
      <c r="B63" s="59"/>
      <c r="C63" s="56"/>
      <c r="D63" s="150">
        <f>SUM(D64:D72)</f>
        <v>2781</v>
      </c>
      <c r="E63" s="150">
        <f>SUM(E64:E72)</f>
        <v>2781</v>
      </c>
      <c r="F63" s="103">
        <f>SUM(F64:F72)</f>
        <v>2781</v>
      </c>
    </row>
    <row r="64" spans="1:6" ht="18" customHeight="1">
      <c r="A64" s="4">
        <v>41</v>
      </c>
      <c r="B64" s="49">
        <v>611</v>
      </c>
      <c r="C64" s="50" t="s">
        <v>59</v>
      </c>
      <c r="D64" s="22">
        <v>2040</v>
      </c>
      <c r="E64" s="22">
        <v>2040</v>
      </c>
      <c r="F64" s="22">
        <v>2040</v>
      </c>
    </row>
    <row r="65" spans="1:6" ht="18" customHeight="1">
      <c r="A65" s="4">
        <v>41</v>
      </c>
      <c r="B65" s="49">
        <v>623</v>
      </c>
      <c r="C65" s="50" t="s">
        <v>63</v>
      </c>
      <c r="D65" s="22">
        <v>204</v>
      </c>
      <c r="E65" s="22">
        <v>204</v>
      </c>
      <c r="F65" s="22">
        <v>204</v>
      </c>
    </row>
    <row r="66" spans="1:6" ht="18" customHeight="1">
      <c r="A66" s="4">
        <v>41</v>
      </c>
      <c r="B66" s="49">
        <v>625001</v>
      </c>
      <c r="C66" s="50" t="s">
        <v>64</v>
      </c>
      <c r="D66" s="22">
        <v>29</v>
      </c>
      <c r="E66" s="22">
        <v>29</v>
      </c>
      <c r="F66" s="22">
        <v>29</v>
      </c>
    </row>
    <row r="67" spans="1:6" ht="18" customHeight="1">
      <c r="A67" s="4">
        <v>41</v>
      </c>
      <c r="B67" s="49">
        <v>625002</v>
      </c>
      <c r="C67" s="50" t="s">
        <v>65</v>
      </c>
      <c r="D67" s="22">
        <v>286</v>
      </c>
      <c r="E67" s="22">
        <v>286</v>
      </c>
      <c r="F67" s="22">
        <v>286</v>
      </c>
    </row>
    <row r="68" spans="1:6" ht="18" customHeight="1">
      <c r="A68" s="4">
        <v>41</v>
      </c>
      <c r="B68" s="49">
        <v>625003</v>
      </c>
      <c r="C68" s="50" t="s">
        <v>66</v>
      </c>
      <c r="D68" s="22">
        <v>17</v>
      </c>
      <c r="E68" s="22">
        <v>17</v>
      </c>
      <c r="F68" s="22">
        <v>17</v>
      </c>
    </row>
    <row r="69" spans="1:6" ht="18" customHeight="1">
      <c r="A69" s="4">
        <v>41</v>
      </c>
      <c r="B69" s="49">
        <v>625004</v>
      </c>
      <c r="C69" s="50" t="s">
        <v>67</v>
      </c>
      <c r="D69" s="22">
        <v>61</v>
      </c>
      <c r="E69" s="22">
        <v>61</v>
      </c>
      <c r="F69" s="22">
        <v>61</v>
      </c>
    </row>
    <row r="70" spans="1:6" ht="18" customHeight="1">
      <c r="A70" s="4">
        <v>41</v>
      </c>
      <c r="B70" s="49">
        <v>625005</v>
      </c>
      <c r="C70" s="50" t="s">
        <v>68</v>
      </c>
      <c r="D70" s="22">
        <v>21</v>
      </c>
      <c r="E70" s="22">
        <v>21</v>
      </c>
      <c r="F70" s="22">
        <v>21</v>
      </c>
    </row>
    <row r="71" spans="1:6" ht="18" customHeight="1">
      <c r="A71" s="4">
        <v>41</v>
      </c>
      <c r="B71" s="49">
        <v>625007</v>
      </c>
      <c r="C71" s="50" t="s">
        <v>69</v>
      </c>
      <c r="D71" s="22">
        <v>97</v>
      </c>
      <c r="E71" s="22">
        <v>97</v>
      </c>
      <c r="F71" s="22">
        <v>97</v>
      </c>
    </row>
    <row r="72" spans="1:6" ht="18" customHeight="1">
      <c r="A72" s="105">
        <v>41</v>
      </c>
      <c r="B72" s="106">
        <v>637016</v>
      </c>
      <c r="C72" s="107" t="s">
        <v>103</v>
      </c>
      <c r="D72" s="22">
        <v>26</v>
      </c>
      <c r="E72" s="22">
        <v>26</v>
      </c>
      <c r="F72" s="22">
        <v>26</v>
      </c>
    </row>
    <row r="73" spans="1:6" s="57" customFormat="1" ht="18" customHeight="1">
      <c r="A73" s="75" t="s">
        <v>108</v>
      </c>
      <c r="B73" s="111"/>
      <c r="C73" s="112"/>
      <c r="D73" s="104">
        <f>SUM(D74)</f>
        <v>2500</v>
      </c>
      <c r="E73" s="48">
        <f>SUM(E74)</f>
        <v>2500</v>
      </c>
      <c r="F73" s="48">
        <f>SUM(F74)</f>
        <v>2500</v>
      </c>
    </row>
    <row r="74" spans="1:6" ht="18" customHeight="1">
      <c r="A74" s="108">
        <v>111</v>
      </c>
      <c r="B74" s="109">
        <v>611</v>
      </c>
      <c r="C74" s="110" t="s">
        <v>59</v>
      </c>
      <c r="D74" s="22">
        <v>2500</v>
      </c>
      <c r="E74" s="22">
        <v>2500</v>
      </c>
      <c r="F74" s="22">
        <v>2500</v>
      </c>
    </row>
    <row r="75" spans="1:6" ht="18" customHeight="1">
      <c r="A75" s="59" t="s">
        <v>109</v>
      </c>
      <c r="B75" s="46"/>
      <c r="C75" s="47"/>
      <c r="D75" s="12">
        <f>SUM(D76:D83)</f>
        <v>119676</v>
      </c>
      <c r="E75" s="12">
        <f>SUM(E76:E83)</f>
        <v>34903</v>
      </c>
      <c r="F75" s="12">
        <f>SUM(F76:F83)</f>
        <v>34903</v>
      </c>
    </row>
    <row r="76" spans="1:6" ht="18" customHeight="1">
      <c r="A76" s="4">
        <v>41</v>
      </c>
      <c r="B76" s="49">
        <v>637012</v>
      </c>
      <c r="C76" s="50" t="s">
        <v>110</v>
      </c>
      <c r="D76" s="22">
        <v>1300</v>
      </c>
      <c r="E76" s="22">
        <v>1300</v>
      </c>
      <c r="F76" s="22">
        <v>1300</v>
      </c>
    </row>
    <row r="77" spans="1:6" ht="18" customHeight="1">
      <c r="A77" s="65">
        <v>41</v>
      </c>
      <c r="B77" s="49">
        <v>651002</v>
      </c>
      <c r="C77" s="50" t="s">
        <v>111</v>
      </c>
      <c r="D77" s="22">
        <v>600</v>
      </c>
      <c r="E77" s="22">
        <v>600</v>
      </c>
      <c r="F77" s="22">
        <v>600</v>
      </c>
    </row>
    <row r="78" spans="1:6" ht="18" customHeight="1">
      <c r="A78" s="51">
        <v>41</v>
      </c>
      <c r="B78" s="49">
        <v>651002</v>
      </c>
      <c r="C78" s="72" t="s">
        <v>194</v>
      </c>
      <c r="D78" s="90">
        <v>6120</v>
      </c>
      <c r="E78" s="90">
        <v>6120</v>
      </c>
      <c r="F78" s="90">
        <v>6120</v>
      </c>
    </row>
    <row r="79" spans="1:6" ht="18" customHeight="1">
      <c r="A79" s="51">
        <v>41</v>
      </c>
      <c r="B79" s="52">
        <v>821005</v>
      </c>
      <c r="C79" s="53" t="s">
        <v>193</v>
      </c>
      <c r="D79" s="54">
        <v>4847</v>
      </c>
      <c r="E79" s="22">
        <v>4847</v>
      </c>
      <c r="F79" s="22">
        <v>4847</v>
      </c>
    </row>
    <row r="80" spans="1:6" ht="18" customHeight="1">
      <c r="A80" s="51">
        <v>41</v>
      </c>
      <c r="B80" s="52">
        <v>821005</v>
      </c>
      <c r="C80" s="53" t="s">
        <v>218</v>
      </c>
      <c r="D80" s="54">
        <v>84773</v>
      </c>
      <c r="E80" s="22">
        <v>0</v>
      </c>
      <c r="F80" s="22">
        <v>0</v>
      </c>
    </row>
    <row r="81" spans="1:6" ht="18" customHeight="1">
      <c r="A81" s="66">
        <v>41</v>
      </c>
      <c r="B81" s="52">
        <v>821007</v>
      </c>
      <c r="C81" s="53" t="s">
        <v>112</v>
      </c>
      <c r="D81" s="54">
        <v>7262</v>
      </c>
      <c r="E81" s="22">
        <v>7262</v>
      </c>
      <c r="F81" s="22">
        <v>7262</v>
      </c>
    </row>
    <row r="82" spans="1:6" ht="18" customHeight="1">
      <c r="A82" s="51">
        <v>41</v>
      </c>
      <c r="B82" s="52">
        <v>821007</v>
      </c>
      <c r="C82" s="53" t="s">
        <v>112</v>
      </c>
      <c r="D82" s="54">
        <v>8198</v>
      </c>
      <c r="E82" s="22">
        <v>8198</v>
      </c>
      <c r="F82" s="22">
        <v>8198</v>
      </c>
    </row>
    <row r="83" spans="1:6" ht="18" customHeight="1">
      <c r="A83" s="66">
        <v>41</v>
      </c>
      <c r="B83" s="52">
        <v>821007</v>
      </c>
      <c r="C83" s="53" t="s">
        <v>112</v>
      </c>
      <c r="D83" s="54">
        <v>6576</v>
      </c>
      <c r="E83" s="22">
        <v>6576</v>
      </c>
      <c r="F83" s="22">
        <v>6576</v>
      </c>
    </row>
    <row r="84" spans="1:6" ht="18" customHeight="1">
      <c r="A84" s="59" t="s">
        <v>113</v>
      </c>
      <c r="B84" s="46"/>
      <c r="C84" s="47"/>
      <c r="D84" s="12">
        <f>SUM(D85:D86)</f>
        <v>671</v>
      </c>
      <c r="E84" s="12">
        <f>SUM(E85:E86)</f>
        <v>671</v>
      </c>
      <c r="F84" s="12">
        <f>SUM(F85:F86)</f>
        <v>671</v>
      </c>
    </row>
    <row r="85" spans="1:6" ht="18" customHeight="1">
      <c r="A85" s="65">
        <v>41</v>
      </c>
      <c r="B85" s="49">
        <v>637027</v>
      </c>
      <c r="C85" s="50" t="s">
        <v>114</v>
      </c>
      <c r="D85" s="22">
        <v>484</v>
      </c>
      <c r="E85" s="22">
        <v>484</v>
      </c>
      <c r="F85" s="22">
        <v>484</v>
      </c>
    </row>
    <row r="86" spans="1:6" ht="18" customHeight="1">
      <c r="A86" s="65">
        <v>111</v>
      </c>
      <c r="B86" s="49">
        <v>637027</v>
      </c>
      <c r="C86" s="50" t="s">
        <v>114</v>
      </c>
      <c r="D86" s="22">
        <v>187</v>
      </c>
      <c r="E86" s="22">
        <v>187</v>
      </c>
      <c r="F86" s="22">
        <v>187</v>
      </c>
    </row>
    <row r="87" spans="1:6" ht="18" customHeight="1">
      <c r="A87" s="59" t="s">
        <v>115</v>
      </c>
      <c r="B87" s="46"/>
      <c r="C87" s="47"/>
      <c r="D87" s="12">
        <f>SUM(D88:D95)</f>
        <v>2125</v>
      </c>
      <c r="E87" s="12">
        <f>SUM(E88:E95)</f>
        <v>1605</v>
      </c>
      <c r="F87" s="12">
        <f>SUM(F88:F95)</f>
        <v>1465</v>
      </c>
    </row>
    <row r="88" spans="1:6" ht="18" customHeight="1">
      <c r="A88" s="65">
        <v>41</v>
      </c>
      <c r="B88" s="49">
        <v>632001</v>
      </c>
      <c r="C88" s="50" t="s">
        <v>72</v>
      </c>
      <c r="D88" s="22">
        <v>100</v>
      </c>
      <c r="E88" s="22">
        <v>100</v>
      </c>
      <c r="F88" s="22">
        <v>100</v>
      </c>
    </row>
    <row r="89" spans="1:6" ht="18" customHeight="1">
      <c r="A89" s="65">
        <v>41</v>
      </c>
      <c r="B89" s="49">
        <v>632001</v>
      </c>
      <c r="C89" s="50" t="s">
        <v>73</v>
      </c>
      <c r="D89" s="22">
        <v>450</v>
      </c>
      <c r="E89" s="22">
        <v>450</v>
      </c>
      <c r="F89" s="22">
        <v>450</v>
      </c>
    </row>
    <row r="90" spans="1:6" ht="18" customHeight="1">
      <c r="A90" s="65">
        <v>41</v>
      </c>
      <c r="B90" s="49">
        <v>632002</v>
      </c>
      <c r="C90" s="50" t="s">
        <v>74</v>
      </c>
      <c r="D90" s="22">
        <v>33</v>
      </c>
      <c r="E90" s="22">
        <v>33</v>
      </c>
      <c r="F90" s="22">
        <v>33</v>
      </c>
    </row>
    <row r="91" spans="1:6" ht="18" customHeight="1">
      <c r="A91" s="65">
        <v>41</v>
      </c>
      <c r="B91" s="49">
        <v>633010</v>
      </c>
      <c r="C91" s="50" t="s">
        <v>140</v>
      </c>
      <c r="D91" s="22">
        <v>660</v>
      </c>
      <c r="E91" s="22">
        <v>140</v>
      </c>
      <c r="F91" s="22">
        <v>0</v>
      </c>
    </row>
    <row r="92" spans="1:6" ht="18" customHeight="1">
      <c r="A92" s="65">
        <v>41</v>
      </c>
      <c r="B92" s="49">
        <v>633016</v>
      </c>
      <c r="C92" s="50" t="s">
        <v>85</v>
      </c>
      <c r="D92" s="22">
        <v>99</v>
      </c>
      <c r="E92" s="22">
        <v>99</v>
      </c>
      <c r="F92" s="22">
        <v>99</v>
      </c>
    </row>
    <row r="93" spans="1:6" ht="18" customHeight="1">
      <c r="A93" s="65">
        <v>41</v>
      </c>
      <c r="B93" s="49">
        <v>634001</v>
      </c>
      <c r="C93" s="50" t="s">
        <v>88</v>
      </c>
      <c r="D93" s="22">
        <v>166</v>
      </c>
      <c r="E93" s="22">
        <v>166</v>
      </c>
      <c r="F93" s="22">
        <v>166</v>
      </c>
    </row>
    <row r="94" spans="1:6" ht="18" customHeight="1">
      <c r="A94" s="65">
        <v>41</v>
      </c>
      <c r="B94" s="49">
        <v>634002</v>
      </c>
      <c r="C94" s="50" t="s">
        <v>89</v>
      </c>
      <c r="D94" s="22">
        <v>133</v>
      </c>
      <c r="E94" s="22">
        <v>133</v>
      </c>
      <c r="F94" s="22">
        <v>133</v>
      </c>
    </row>
    <row r="95" spans="1:6" ht="18" customHeight="1">
      <c r="A95" s="140">
        <v>41</v>
      </c>
      <c r="B95" s="106">
        <v>637027</v>
      </c>
      <c r="C95" s="107" t="s">
        <v>114</v>
      </c>
      <c r="D95" s="22">
        <v>484</v>
      </c>
      <c r="E95" s="22">
        <v>484</v>
      </c>
      <c r="F95" s="22">
        <v>484</v>
      </c>
    </row>
    <row r="96" spans="1:6" ht="18" customHeight="1">
      <c r="A96" s="75" t="s">
        <v>116</v>
      </c>
      <c r="B96" s="82"/>
      <c r="C96" s="113"/>
      <c r="D96" s="12">
        <f>SUM(D97:D98)</f>
        <v>2111</v>
      </c>
      <c r="E96" s="12">
        <f>SUM(E97:E98)</f>
        <v>2111</v>
      </c>
      <c r="F96" s="12">
        <f>SUM(F97:F98)</f>
        <v>2111</v>
      </c>
    </row>
    <row r="97" spans="1:6" ht="18" customHeight="1">
      <c r="A97" s="108">
        <v>41</v>
      </c>
      <c r="B97" s="109">
        <v>641006</v>
      </c>
      <c r="C97" s="110" t="s">
        <v>117</v>
      </c>
      <c r="D97" s="22">
        <v>751</v>
      </c>
      <c r="E97" s="22">
        <v>751</v>
      </c>
      <c r="F97" s="22">
        <v>751</v>
      </c>
    </row>
    <row r="98" spans="1:6" ht="18" customHeight="1">
      <c r="A98" s="105">
        <v>111</v>
      </c>
      <c r="B98" s="106">
        <v>641006</v>
      </c>
      <c r="C98" s="107" t="s">
        <v>117</v>
      </c>
      <c r="D98" s="22">
        <v>1360</v>
      </c>
      <c r="E98" s="22">
        <v>1360</v>
      </c>
      <c r="F98" s="22">
        <v>1360</v>
      </c>
    </row>
    <row r="99" spans="1:6" ht="18" customHeight="1">
      <c r="A99" s="75" t="s">
        <v>118</v>
      </c>
      <c r="B99" s="82"/>
      <c r="C99" s="113"/>
      <c r="D99" s="114">
        <f>SUM(D100:D101)</f>
        <v>12100</v>
      </c>
      <c r="E99" s="60">
        <f>SUM(E100:E101)</f>
        <v>200</v>
      </c>
      <c r="F99" s="60">
        <f>SUM(F100:F101)</f>
        <v>71866</v>
      </c>
    </row>
    <row r="100" spans="1:6" ht="18" customHeight="1">
      <c r="A100" s="108">
        <v>41</v>
      </c>
      <c r="B100" s="109">
        <v>633006</v>
      </c>
      <c r="C100" s="110" t="s">
        <v>79</v>
      </c>
      <c r="D100" s="22">
        <v>100</v>
      </c>
      <c r="E100" s="22">
        <v>100</v>
      </c>
      <c r="F100" s="22">
        <v>100</v>
      </c>
    </row>
    <row r="101" spans="1:6" ht="18" customHeight="1">
      <c r="A101" s="4">
        <v>41</v>
      </c>
      <c r="B101" s="49">
        <v>635006</v>
      </c>
      <c r="C101" s="50" t="s">
        <v>119</v>
      </c>
      <c r="D101" s="22">
        <v>12000</v>
      </c>
      <c r="E101" s="22">
        <v>100</v>
      </c>
      <c r="F101" s="22">
        <v>71766</v>
      </c>
    </row>
    <row r="102" spans="1:6" ht="18" customHeight="1">
      <c r="A102" s="59" t="s">
        <v>120</v>
      </c>
      <c r="B102" s="46"/>
      <c r="C102" s="47"/>
      <c r="D102" s="48">
        <f>SUM(D103)</f>
        <v>697</v>
      </c>
      <c r="E102" s="48">
        <f>SUM(E103)</f>
        <v>697</v>
      </c>
      <c r="F102" s="60">
        <f>SUM(F103)</f>
        <v>697</v>
      </c>
    </row>
    <row r="103" spans="1:6" ht="18" customHeight="1">
      <c r="A103" s="4">
        <v>41</v>
      </c>
      <c r="B103" s="49">
        <v>634004</v>
      </c>
      <c r="C103" s="50" t="s">
        <v>121</v>
      </c>
      <c r="D103" s="22">
        <v>697</v>
      </c>
      <c r="E103" s="22">
        <v>697</v>
      </c>
      <c r="F103" s="22">
        <v>697</v>
      </c>
    </row>
    <row r="104" spans="1:6" ht="18" customHeight="1">
      <c r="A104" s="59" t="s">
        <v>122</v>
      </c>
      <c r="B104" s="46"/>
      <c r="C104" s="47"/>
      <c r="D104" s="12">
        <f>SUM(D105:D112)</f>
        <v>34860</v>
      </c>
      <c r="E104" s="12">
        <f>SUM(E105:E112)</f>
        <v>34860</v>
      </c>
      <c r="F104" s="12">
        <f>SUM(F105:F112)</f>
        <v>34860</v>
      </c>
    </row>
    <row r="105" spans="1:6" ht="18" customHeight="1">
      <c r="A105" s="65">
        <v>41</v>
      </c>
      <c r="B105" s="49">
        <v>633004</v>
      </c>
      <c r="C105" s="50" t="s">
        <v>123</v>
      </c>
      <c r="D105" s="22">
        <v>1660</v>
      </c>
      <c r="E105" s="22">
        <v>1660</v>
      </c>
      <c r="F105" s="22">
        <v>1660</v>
      </c>
    </row>
    <row r="106" spans="1:6" ht="18" customHeight="1">
      <c r="A106" s="65">
        <v>41</v>
      </c>
      <c r="B106" s="49">
        <v>633006</v>
      </c>
      <c r="C106" s="50" t="s">
        <v>124</v>
      </c>
      <c r="D106" s="22">
        <v>100</v>
      </c>
      <c r="E106" s="22">
        <v>100</v>
      </c>
      <c r="F106" s="22">
        <v>100</v>
      </c>
    </row>
    <row r="107" spans="1:6" ht="18" customHeight="1">
      <c r="A107" s="65">
        <v>41</v>
      </c>
      <c r="B107" s="49">
        <v>636002</v>
      </c>
      <c r="C107" s="50" t="s">
        <v>125</v>
      </c>
      <c r="D107" s="22">
        <v>314</v>
      </c>
      <c r="E107" s="22">
        <v>314</v>
      </c>
      <c r="F107" s="22">
        <v>314</v>
      </c>
    </row>
    <row r="108" spans="1:6" ht="18" customHeight="1">
      <c r="A108" s="65">
        <v>41</v>
      </c>
      <c r="B108" s="49">
        <v>637004</v>
      </c>
      <c r="C108" s="50" t="s">
        <v>126</v>
      </c>
      <c r="D108" s="22">
        <v>9000</v>
      </c>
      <c r="E108" s="22">
        <v>9000</v>
      </c>
      <c r="F108" s="22">
        <v>9000</v>
      </c>
    </row>
    <row r="109" spans="1:6" ht="18" customHeight="1">
      <c r="A109" s="65">
        <v>41</v>
      </c>
      <c r="B109" s="49">
        <v>637004</v>
      </c>
      <c r="C109" s="50" t="s">
        <v>127</v>
      </c>
      <c r="D109" s="22">
        <v>5000</v>
      </c>
      <c r="E109" s="22">
        <v>5000</v>
      </c>
      <c r="F109" s="22">
        <v>5000</v>
      </c>
    </row>
    <row r="110" spans="1:6" ht="18" customHeight="1">
      <c r="A110" s="65">
        <v>41</v>
      </c>
      <c r="B110" s="49">
        <v>637004</v>
      </c>
      <c r="C110" s="50" t="s">
        <v>128</v>
      </c>
      <c r="D110" s="22">
        <v>16200</v>
      </c>
      <c r="E110" s="22">
        <v>16200</v>
      </c>
      <c r="F110" s="22">
        <v>16200</v>
      </c>
    </row>
    <row r="111" spans="1:6" ht="18" customHeight="1">
      <c r="A111" s="65">
        <v>41</v>
      </c>
      <c r="B111" s="49">
        <v>637004</v>
      </c>
      <c r="C111" s="50" t="s">
        <v>129</v>
      </c>
      <c r="D111" s="22">
        <v>1800</v>
      </c>
      <c r="E111" s="22">
        <v>1800</v>
      </c>
      <c r="F111" s="22">
        <v>1800</v>
      </c>
    </row>
    <row r="112" spans="1:6" ht="18" customHeight="1">
      <c r="A112" s="140">
        <v>41</v>
      </c>
      <c r="B112" s="106">
        <v>637027</v>
      </c>
      <c r="C112" s="107" t="s">
        <v>130</v>
      </c>
      <c r="D112" s="22">
        <v>786</v>
      </c>
      <c r="E112" s="22">
        <v>786</v>
      </c>
      <c r="F112" s="22">
        <v>786</v>
      </c>
    </row>
    <row r="113" spans="1:6" ht="18" customHeight="1">
      <c r="A113" s="75" t="s">
        <v>227</v>
      </c>
      <c r="B113" s="82"/>
      <c r="C113" s="113"/>
      <c r="D113" s="12">
        <f>SUM(D114:D120)</f>
        <v>6821</v>
      </c>
      <c r="E113" s="12">
        <f>SUM(E114:E120)</f>
        <v>6821</v>
      </c>
      <c r="F113" s="12">
        <f>SUM(F114:F120)</f>
        <v>6821</v>
      </c>
    </row>
    <row r="114" spans="1:6" ht="18" customHeight="1">
      <c r="A114" s="141">
        <v>41</v>
      </c>
      <c r="B114" s="109">
        <v>632002</v>
      </c>
      <c r="C114" s="110" t="s">
        <v>131</v>
      </c>
      <c r="D114" s="22">
        <v>120</v>
      </c>
      <c r="E114" s="22">
        <v>120</v>
      </c>
      <c r="F114" s="22">
        <v>120</v>
      </c>
    </row>
    <row r="115" spans="1:6" ht="18" customHeight="1">
      <c r="A115" s="65">
        <v>41</v>
      </c>
      <c r="B115" s="49">
        <v>637004</v>
      </c>
      <c r="C115" s="50" t="s">
        <v>132</v>
      </c>
      <c r="D115" s="22">
        <v>110</v>
      </c>
      <c r="E115" s="22">
        <v>110</v>
      </c>
      <c r="F115" s="22">
        <v>110</v>
      </c>
    </row>
    <row r="116" spans="1:6" ht="18" customHeight="1">
      <c r="A116" s="65">
        <v>41</v>
      </c>
      <c r="B116" s="49">
        <v>633006</v>
      </c>
      <c r="C116" s="50" t="s">
        <v>133</v>
      </c>
      <c r="D116" s="22">
        <v>180</v>
      </c>
      <c r="E116" s="22">
        <v>180</v>
      </c>
      <c r="F116" s="22">
        <v>180</v>
      </c>
    </row>
    <row r="117" spans="1:6" ht="18" customHeight="1">
      <c r="A117" s="65">
        <v>41</v>
      </c>
      <c r="B117" s="49">
        <v>633015</v>
      </c>
      <c r="C117" s="50" t="s">
        <v>134</v>
      </c>
      <c r="D117" s="22">
        <v>850</v>
      </c>
      <c r="E117" s="22">
        <v>850</v>
      </c>
      <c r="F117" s="22">
        <v>850</v>
      </c>
    </row>
    <row r="118" spans="1:6" ht="18" customHeight="1">
      <c r="A118" s="65">
        <v>41</v>
      </c>
      <c r="B118" s="49">
        <v>637027</v>
      </c>
      <c r="C118" s="50" t="s">
        <v>135</v>
      </c>
      <c r="D118" s="22">
        <v>4261</v>
      </c>
      <c r="E118" s="22">
        <v>4261</v>
      </c>
      <c r="F118" s="22">
        <v>4261</v>
      </c>
    </row>
    <row r="119" spans="1:6" ht="18" customHeight="1">
      <c r="A119" s="65">
        <v>41</v>
      </c>
      <c r="B119" s="49">
        <v>637004</v>
      </c>
      <c r="C119" s="50" t="s">
        <v>136</v>
      </c>
      <c r="D119" s="22">
        <v>100</v>
      </c>
      <c r="E119" s="22">
        <v>100</v>
      </c>
      <c r="F119" s="22">
        <v>100</v>
      </c>
    </row>
    <row r="120" spans="1:6" ht="18" customHeight="1">
      <c r="A120" s="65">
        <v>41</v>
      </c>
      <c r="B120" s="49">
        <v>637004</v>
      </c>
      <c r="C120" s="50" t="s">
        <v>137</v>
      </c>
      <c r="D120" s="22">
        <v>1200</v>
      </c>
      <c r="E120" s="22">
        <v>1200</v>
      </c>
      <c r="F120" s="22">
        <v>1200</v>
      </c>
    </row>
    <row r="121" spans="1:6" ht="18" customHeight="1">
      <c r="A121" s="59" t="s">
        <v>138</v>
      </c>
      <c r="B121" s="46"/>
      <c r="C121" s="47"/>
      <c r="D121" s="12">
        <f>SUM(D122:D139)</f>
        <v>12315</v>
      </c>
      <c r="E121" s="12">
        <f>SUM(E122:E139)</f>
        <v>21315</v>
      </c>
      <c r="F121" s="12">
        <f>SUM(F122:F139)</f>
        <v>12315</v>
      </c>
    </row>
    <row r="122" spans="1:6" ht="18" customHeight="1">
      <c r="A122" s="4">
        <v>41</v>
      </c>
      <c r="B122" s="49">
        <v>611</v>
      </c>
      <c r="C122" s="50" t="s">
        <v>59</v>
      </c>
      <c r="D122" s="22">
        <v>6370</v>
      </c>
      <c r="E122" s="22">
        <v>6370</v>
      </c>
      <c r="F122" s="22">
        <v>6370</v>
      </c>
    </row>
    <row r="123" spans="1:6" ht="18" customHeight="1">
      <c r="A123" s="4">
        <v>41</v>
      </c>
      <c r="B123" s="49">
        <v>623</v>
      </c>
      <c r="C123" s="50" t="s">
        <v>63</v>
      </c>
      <c r="D123" s="22">
        <v>637</v>
      </c>
      <c r="E123" s="22">
        <v>637</v>
      </c>
      <c r="F123" s="22">
        <v>637</v>
      </c>
    </row>
    <row r="124" spans="1:6" ht="18" customHeight="1">
      <c r="A124" s="4">
        <v>41</v>
      </c>
      <c r="B124" s="49">
        <v>625001</v>
      </c>
      <c r="C124" s="50" t="s">
        <v>64</v>
      </c>
      <c r="D124" s="22">
        <v>89</v>
      </c>
      <c r="E124" s="22">
        <v>89</v>
      </c>
      <c r="F124" s="22">
        <v>89</v>
      </c>
    </row>
    <row r="125" spans="1:6" ht="18" customHeight="1">
      <c r="A125" s="4">
        <v>41</v>
      </c>
      <c r="B125" s="49">
        <v>625002</v>
      </c>
      <c r="C125" s="50" t="s">
        <v>65</v>
      </c>
      <c r="D125" s="22">
        <v>892</v>
      </c>
      <c r="E125" s="22">
        <v>892</v>
      </c>
      <c r="F125" s="22">
        <v>892</v>
      </c>
    </row>
    <row r="126" spans="1:6" ht="18" customHeight="1">
      <c r="A126" s="4">
        <v>41</v>
      </c>
      <c r="B126" s="49">
        <v>625003</v>
      </c>
      <c r="C126" s="50" t="s">
        <v>66</v>
      </c>
      <c r="D126" s="22">
        <v>51</v>
      </c>
      <c r="E126" s="22">
        <v>51</v>
      </c>
      <c r="F126" s="22">
        <v>51</v>
      </c>
    </row>
    <row r="127" spans="1:6" ht="18" customHeight="1">
      <c r="A127" s="4">
        <v>41</v>
      </c>
      <c r="B127" s="49">
        <v>625004</v>
      </c>
      <c r="C127" s="50" t="s">
        <v>67</v>
      </c>
      <c r="D127" s="22">
        <v>192</v>
      </c>
      <c r="E127" s="22">
        <v>192</v>
      </c>
      <c r="F127" s="22">
        <v>192</v>
      </c>
    </row>
    <row r="128" spans="1:6" ht="18" customHeight="1">
      <c r="A128" s="4">
        <v>41</v>
      </c>
      <c r="B128" s="49">
        <v>625005</v>
      </c>
      <c r="C128" s="50" t="s">
        <v>68</v>
      </c>
      <c r="D128" s="22">
        <v>64</v>
      </c>
      <c r="E128" s="22">
        <v>64</v>
      </c>
      <c r="F128" s="22">
        <v>64</v>
      </c>
    </row>
    <row r="129" spans="1:6" ht="18" customHeight="1">
      <c r="A129" s="4">
        <v>41</v>
      </c>
      <c r="B129" s="49">
        <v>625007</v>
      </c>
      <c r="C129" s="50" t="s">
        <v>69</v>
      </c>
      <c r="D129" s="22">
        <v>303</v>
      </c>
      <c r="E129" s="22">
        <v>303</v>
      </c>
      <c r="F129" s="22">
        <v>303</v>
      </c>
    </row>
    <row r="130" spans="1:6" ht="18" customHeight="1">
      <c r="A130" s="4">
        <v>41</v>
      </c>
      <c r="B130" s="49">
        <v>627</v>
      </c>
      <c r="C130" s="50" t="s">
        <v>70</v>
      </c>
      <c r="D130" s="22">
        <v>128</v>
      </c>
      <c r="E130" s="22">
        <v>128</v>
      </c>
      <c r="F130" s="22">
        <v>128</v>
      </c>
    </row>
    <row r="131" spans="1:6" ht="18" customHeight="1">
      <c r="A131" s="4">
        <v>41</v>
      </c>
      <c r="B131" s="49">
        <v>631001</v>
      </c>
      <c r="C131" s="50" t="s">
        <v>139</v>
      </c>
      <c r="D131" s="22">
        <v>33</v>
      </c>
      <c r="E131" s="22">
        <v>33</v>
      </c>
      <c r="F131" s="22">
        <v>33</v>
      </c>
    </row>
    <row r="132" spans="1:6" ht="18" customHeight="1">
      <c r="A132" s="4">
        <v>41</v>
      </c>
      <c r="B132" s="49">
        <v>632002</v>
      </c>
      <c r="C132" s="50" t="s">
        <v>74</v>
      </c>
      <c r="D132" s="22">
        <v>1000</v>
      </c>
      <c r="E132" s="22">
        <v>1000</v>
      </c>
      <c r="F132" s="22">
        <v>1000</v>
      </c>
    </row>
    <row r="133" spans="1:6" ht="18" customHeight="1">
      <c r="A133" s="4">
        <v>41</v>
      </c>
      <c r="B133" s="49">
        <v>632003</v>
      </c>
      <c r="C133" s="50" t="s">
        <v>75</v>
      </c>
      <c r="D133" s="22">
        <v>260</v>
      </c>
      <c r="E133" s="22">
        <v>260</v>
      </c>
      <c r="F133" s="22">
        <v>260</v>
      </c>
    </row>
    <row r="134" spans="1:6" ht="18" customHeight="1">
      <c r="A134" s="4">
        <v>41</v>
      </c>
      <c r="B134" s="49">
        <v>633006</v>
      </c>
      <c r="C134" s="50" t="s">
        <v>79</v>
      </c>
      <c r="D134" s="22">
        <v>166</v>
      </c>
      <c r="E134" s="22">
        <v>166</v>
      </c>
      <c r="F134" s="22">
        <v>166</v>
      </c>
    </row>
    <row r="135" spans="1:6" ht="18" customHeight="1">
      <c r="A135" s="4">
        <v>41</v>
      </c>
      <c r="B135" s="49">
        <v>633010</v>
      </c>
      <c r="C135" s="50" t="s">
        <v>140</v>
      </c>
      <c r="D135" s="22">
        <v>50</v>
      </c>
      <c r="E135" s="22">
        <v>50</v>
      </c>
      <c r="F135" s="22">
        <v>50</v>
      </c>
    </row>
    <row r="136" spans="1:6" ht="18" customHeight="1">
      <c r="A136" s="4">
        <v>41</v>
      </c>
      <c r="B136" s="49">
        <v>634001</v>
      </c>
      <c r="C136" s="50" t="s">
        <v>141</v>
      </c>
      <c r="D136" s="22">
        <v>1500</v>
      </c>
      <c r="E136" s="22">
        <v>1500</v>
      </c>
      <c r="F136" s="22">
        <v>1500</v>
      </c>
    </row>
    <row r="137" spans="1:6" ht="18" customHeight="1">
      <c r="A137" s="4">
        <v>41</v>
      </c>
      <c r="B137" s="49">
        <v>635004</v>
      </c>
      <c r="C137" s="50" t="s">
        <v>142</v>
      </c>
      <c r="D137" s="22">
        <v>500</v>
      </c>
      <c r="E137" s="22">
        <v>500</v>
      </c>
      <c r="F137" s="22">
        <v>500</v>
      </c>
    </row>
    <row r="138" spans="1:6" ht="18" customHeight="1">
      <c r="A138" s="4">
        <v>41</v>
      </c>
      <c r="B138" s="49">
        <v>637016</v>
      </c>
      <c r="C138" s="50" t="s">
        <v>103</v>
      </c>
      <c r="D138" s="22">
        <v>80</v>
      </c>
      <c r="E138" s="22">
        <v>80</v>
      </c>
      <c r="F138" s="22">
        <v>80</v>
      </c>
    </row>
    <row r="139" spans="1:6" ht="18" customHeight="1">
      <c r="A139" s="100">
        <v>41</v>
      </c>
      <c r="B139" s="101">
        <v>717003</v>
      </c>
      <c r="C139" s="102" t="s">
        <v>143</v>
      </c>
      <c r="D139" s="64">
        <v>0</v>
      </c>
      <c r="E139" s="64">
        <v>9000</v>
      </c>
      <c r="F139" s="64">
        <v>0</v>
      </c>
    </row>
    <row r="140" spans="1:6" s="81" customFormat="1" ht="18" customHeight="1">
      <c r="A140" s="161" t="s">
        <v>225</v>
      </c>
      <c r="B140" s="162"/>
      <c r="C140" s="163"/>
      <c r="D140" s="19">
        <f>SUM(D141)</f>
        <v>0</v>
      </c>
      <c r="E140" s="19">
        <f>SUM(E141)</f>
        <v>20000</v>
      </c>
      <c r="F140" s="19">
        <f>SUM(F141)</f>
        <v>0</v>
      </c>
    </row>
    <row r="141" spans="1:6" ht="18" customHeight="1">
      <c r="A141" s="137">
        <v>41</v>
      </c>
      <c r="B141" s="138">
        <v>633004</v>
      </c>
      <c r="C141" s="139" t="s">
        <v>215</v>
      </c>
      <c r="D141" s="64">
        <v>0</v>
      </c>
      <c r="E141" s="64">
        <v>20000</v>
      </c>
      <c r="F141" s="64">
        <v>0</v>
      </c>
    </row>
    <row r="142" spans="1:6" ht="18" customHeight="1">
      <c r="A142" s="75" t="s">
        <v>144</v>
      </c>
      <c r="B142" s="82"/>
      <c r="C142" s="113"/>
      <c r="D142" s="12">
        <f>SUM(D143:D151)</f>
        <v>82684</v>
      </c>
      <c r="E142" s="12">
        <f>SUM(E143:E151)</f>
        <v>67684</v>
      </c>
      <c r="F142" s="12">
        <f>SUM(F143:F151)</f>
        <v>3684</v>
      </c>
    </row>
    <row r="143" spans="1:6" ht="18" customHeight="1">
      <c r="A143" s="108">
        <v>41</v>
      </c>
      <c r="B143" s="109">
        <v>632001</v>
      </c>
      <c r="C143" s="110" t="s">
        <v>72</v>
      </c>
      <c r="D143" s="22">
        <v>1600</v>
      </c>
      <c r="E143" s="22">
        <v>1600</v>
      </c>
      <c r="F143" s="22">
        <v>1600</v>
      </c>
    </row>
    <row r="144" spans="1:6" ht="18" customHeight="1">
      <c r="A144" s="4">
        <v>41</v>
      </c>
      <c r="B144" s="49">
        <v>632001</v>
      </c>
      <c r="C144" s="50" t="s">
        <v>73</v>
      </c>
      <c r="D144" s="22">
        <v>100</v>
      </c>
      <c r="E144" s="22">
        <v>100</v>
      </c>
      <c r="F144" s="22">
        <v>100</v>
      </c>
    </row>
    <row r="145" spans="1:6" ht="18" customHeight="1">
      <c r="A145" s="4">
        <v>41</v>
      </c>
      <c r="B145" s="49">
        <v>632002</v>
      </c>
      <c r="C145" s="50" t="s">
        <v>74</v>
      </c>
      <c r="D145" s="22">
        <v>1000</v>
      </c>
      <c r="E145" s="22">
        <v>1000</v>
      </c>
      <c r="F145" s="22">
        <v>1000</v>
      </c>
    </row>
    <row r="146" spans="1:6" ht="18" customHeight="1">
      <c r="A146" s="4">
        <v>41</v>
      </c>
      <c r="B146" s="49">
        <v>633006</v>
      </c>
      <c r="C146" s="50" t="s">
        <v>79</v>
      </c>
      <c r="D146" s="22">
        <v>100</v>
      </c>
      <c r="E146" s="22">
        <v>100</v>
      </c>
      <c r="F146" s="22">
        <v>100</v>
      </c>
    </row>
    <row r="147" spans="1:6" ht="18" customHeight="1">
      <c r="A147" s="4">
        <v>41</v>
      </c>
      <c r="B147" s="49">
        <v>637004</v>
      </c>
      <c r="C147" s="50" t="s">
        <v>145</v>
      </c>
      <c r="D147" s="22">
        <v>120</v>
      </c>
      <c r="E147" s="22">
        <v>120</v>
      </c>
      <c r="F147" s="22">
        <v>120</v>
      </c>
    </row>
    <row r="148" spans="1:6" ht="18" customHeight="1">
      <c r="A148" s="4">
        <v>41</v>
      </c>
      <c r="B148" s="49">
        <v>637012</v>
      </c>
      <c r="C148" s="50" t="s">
        <v>146</v>
      </c>
      <c r="D148" s="22">
        <v>100</v>
      </c>
      <c r="E148" s="22">
        <v>100</v>
      </c>
      <c r="F148" s="22">
        <v>100</v>
      </c>
    </row>
    <row r="149" spans="1:6" ht="18" customHeight="1">
      <c r="A149" s="4">
        <v>41</v>
      </c>
      <c r="B149" s="49">
        <v>637015</v>
      </c>
      <c r="C149" s="50" t="s">
        <v>147</v>
      </c>
      <c r="D149" s="22">
        <v>664</v>
      </c>
      <c r="E149" s="22">
        <v>664</v>
      </c>
      <c r="F149" s="22">
        <v>664</v>
      </c>
    </row>
    <row r="150" spans="1:6" ht="18" customHeight="1">
      <c r="A150" s="4">
        <v>111</v>
      </c>
      <c r="B150" s="49">
        <v>717001</v>
      </c>
      <c r="C150" s="50" t="s">
        <v>207</v>
      </c>
      <c r="D150" s="22">
        <v>50000</v>
      </c>
      <c r="E150" s="22">
        <v>64000</v>
      </c>
      <c r="F150" s="22">
        <v>0</v>
      </c>
    </row>
    <row r="151" spans="1:6" ht="18" customHeight="1">
      <c r="A151" s="157">
        <v>45</v>
      </c>
      <c r="B151" s="158">
        <v>717001</v>
      </c>
      <c r="C151" s="159" t="s">
        <v>208</v>
      </c>
      <c r="D151" s="160">
        <v>29000</v>
      </c>
      <c r="E151" s="160">
        <v>0</v>
      </c>
      <c r="F151" s="160">
        <v>0</v>
      </c>
    </row>
    <row r="152" spans="1:6" ht="18" customHeight="1">
      <c r="A152" s="75" t="s">
        <v>148</v>
      </c>
      <c r="B152" s="82"/>
      <c r="C152" s="113"/>
      <c r="D152" s="114">
        <f>SUM(D153:D156)</f>
        <v>21864</v>
      </c>
      <c r="E152" s="60">
        <f>SUM(E153:E156)</f>
        <v>27177</v>
      </c>
      <c r="F152" s="60">
        <f>SUM(F153:F156)</f>
        <v>200</v>
      </c>
    </row>
    <row r="153" spans="1:6" ht="18" customHeight="1">
      <c r="A153" s="108">
        <v>41</v>
      </c>
      <c r="B153" s="109" t="s">
        <v>149</v>
      </c>
      <c r="C153" s="110" t="s">
        <v>150</v>
      </c>
      <c r="D153" s="22">
        <v>200</v>
      </c>
      <c r="E153" s="22">
        <v>200</v>
      </c>
      <c r="F153" s="22">
        <v>200</v>
      </c>
    </row>
    <row r="154" spans="1:6" ht="18" customHeight="1">
      <c r="A154" s="67">
        <v>41</v>
      </c>
      <c r="B154" s="62">
        <v>716</v>
      </c>
      <c r="C154" s="63" t="s">
        <v>151</v>
      </c>
      <c r="D154" s="64">
        <v>664</v>
      </c>
      <c r="E154" s="64">
        <v>0</v>
      </c>
      <c r="F154" s="64">
        <v>0</v>
      </c>
    </row>
    <row r="155" spans="1:6" ht="18" customHeight="1">
      <c r="A155" s="67">
        <v>41</v>
      </c>
      <c r="B155" s="62">
        <v>717001</v>
      </c>
      <c r="C155" s="63" t="s">
        <v>216</v>
      </c>
      <c r="D155" s="64">
        <v>1000</v>
      </c>
      <c r="E155" s="64">
        <v>1284</v>
      </c>
      <c r="F155" s="64">
        <v>0</v>
      </c>
    </row>
    <row r="156" spans="1:6" ht="18" customHeight="1">
      <c r="A156" s="67">
        <v>111</v>
      </c>
      <c r="B156" s="62">
        <v>717001</v>
      </c>
      <c r="C156" s="63" t="s">
        <v>217</v>
      </c>
      <c r="D156" s="64">
        <v>20000</v>
      </c>
      <c r="E156" s="64">
        <v>25693</v>
      </c>
      <c r="F156" s="64">
        <v>0</v>
      </c>
    </row>
    <row r="157" spans="1:6" ht="18" customHeight="1">
      <c r="A157" s="59" t="s">
        <v>152</v>
      </c>
      <c r="B157" s="46"/>
      <c r="C157" s="47"/>
      <c r="D157" s="60">
        <f>SUM(D158:D159)</f>
        <v>10100</v>
      </c>
      <c r="E157" s="60">
        <f>SUM(E158:E159)</f>
        <v>10100</v>
      </c>
      <c r="F157" s="60">
        <f>SUM(F158:F159)</f>
        <v>10100</v>
      </c>
    </row>
    <row r="158" spans="1:6" ht="18" customHeight="1">
      <c r="A158" s="4">
        <v>41</v>
      </c>
      <c r="B158" s="49">
        <v>713004</v>
      </c>
      <c r="C158" s="50" t="s">
        <v>153</v>
      </c>
      <c r="D158" s="22">
        <v>1900</v>
      </c>
      <c r="E158" s="22">
        <v>1900</v>
      </c>
      <c r="F158" s="22">
        <v>1900</v>
      </c>
    </row>
    <row r="159" spans="1:6" ht="18" customHeight="1">
      <c r="A159" s="67">
        <v>41</v>
      </c>
      <c r="B159" s="62">
        <v>718004</v>
      </c>
      <c r="C159" s="63" t="s">
        <v>154</v>
      </c>
      <c r="D159" s="64">
        <v>8200</v>
      </c>
      <c r="E159" s="64">
        <v>8200</v>
      </c>
      <c r="F159" s="64">
        <v>8200</v>
      </c>
    </row>
    <row r="160" spans="1:6" ht="18" customHeight="1">
      <c r="A160" s="59" t="s">
        <v>155</v>
      </c>
      <c r="B160" s="68"/>
      <c r="C160" s="69"/>
      <c r="D160" s="12">
        <f>SUM(D161:D165)</f>
        <v>163000</v>
      </c>
      <c r="E160" s="12">
        <f>SUM(E161:E165)</f>
        <v>147500</v>
      </c>
      <c r="F160" s="12">
        <f>SUM(F161:F165)</f>
        <v>26000</v>
      </c>
    </row>
    <row r="161" spans="1:6" ht="18" customHeight="1">
      <c r="A161" s="4">
        <v>41</v>
      </c>
      <c r="B161" s="49">
        <v>632001</v>
      </c>
      <c r="C161" s="50" t="s">
        <v>72</v>
      </c>
      <c r="D161" s="22">
        <v>24000</v>
      </c>
      <c r="E161" s="22">
        <v>24000</v>
      </c>
      <c r="F161" s="22">
        <v>24000</v>
      </c>
    </row>
    <row r="162" spans="1:6" ht="18" customHeight="1">
      <c r="A162" s="4">
        <v>41</v>
      </c>
      <c r="B162" s="49">
        <v>635004</v>
      </c>
      <c r="C162" s="50" t="s">
        <v>156</v>
      </c>
      <c r="D162" s="22">
        <v>2000</v>
      </c>
      <c r="E162" s="22">
        <v>2000</v>
      </c>
      <c r="F162" s="22">
        <v>2000</v>
      </c>
    </row>
    <row r="163" spans="1:6" ht="18" customHeight="1">
      <c r="A163" s="67">
        <v>41</v>
      </c>
      <c r="B163" s="62">
        <v>713004</v>
      </c>
      <c r="C163" s="63" t="s">
        <v>213</v>
      </c>
      <c r="D163" s="64">
        <v>7000</v>
      </c>
      <c r="E163" s="64">
        <v>6500</v>
      </c>
      <c r="F163" s="64">
        <v>0</v>
      </c>
    </row>
    <row r="164" spans="1:6" ht="18" customHeight="1">
      <c r="A164" s="67">
        <v>52</v>
      </c>
      <c r="B164" s="62">
        <v>713004</v>
      </c>
      <c r="C164" s="63" t="s">
        <v>233</v>
      </c>
      <c r="D164" s="64">
        <v>0</v>
      </c>
      <c r="E164" s="64">
        <v>105807</v>
      </c>
      <c r="F164" s="64"/>
    </row>
    <row r="165" spans="1:6" ht="18" customHeight="1">
      <c r="A165" s="67">
        <v>41</v>
      </c>
      <c r="B165" s="62">
        <v>713004</v>
      </c>
      <c r="C165" s="63" t="s">
        <v>214</v>
      </c>
      <c r="D165" s="64">
        <v>130000</v>
      </c>
      <c r="E165" s="64">
        <v>9193</v>
      </c>
      <c r="F165" s="64">
        <v>0</v>
      </c>
    </row>
    <row r="166" spans="1:6" ht="18" customHeight="1">
      <c r="A166" s="59" t="s">
        <v>157</v>
      </c>
      <c r="B166" s="46"/>
      <c r="C166" s="47"/>
      <c r="D166" s="12">
        <f>SUM(D167:D175)</f>
        <v>539940</v>
      </c>
      <c r="E166" s="12">
        <f>SUM(E167:E175)</f>
        <v>15910</v>
      </c>
      <c r="F166" s="12">
        <f>SUM(F167:F175)</f>
        <v>15100</v>
      </c>
    </row>
    <row r="167" spans="1:6" ht="18" customHeight="1">
      <c r="A167" s="4">
        <v>41</v>
      </c>
      <c r="B167" s="49">
        <v>632001</v>
      </c>
      <c r="C167" s="50" t="s">
        <v>72</v>
      </c>
      <c r="D167" s="22">
        <v>4500</v>
      </c>
      <c r="E167" s="22">
        <v>4500</v>
      </c>
      <c r="F167" s="22">
        <v>4500</v>
      </c>
    </row>
    <row r="168" spans="1:6" ht="18" customHeight="1">
      <c r="A168" s="4">
        <v>41</v>
      </c>
      <c r="B168" s="49">
        <v>632001</v>
      </c>
      <c r="C168" s="50" t="s">
        <v>73</v>
      </c>
      <c r="D168" s="22">
        <v>10000</v>
      </c>
      <c r="E168" s="22">
        <v>10000</v>
      </c>
      <c r="F168" s="22">
        <v>10000</v>
      </c>
    </row>
    <row r="169" spans="1:6" ht="18" customHeight="1">
      <c r="A169" s="4">
        <v>41</v>
      </c>
      <c r="B169" s="49">
        <v>632002</v>
      </c>
      <c r="C169" s="50" t="s">
        <v>74</v>
      </c>
      <c r="D169" s="22">
        <v>500</v>
      </c>
      <c r="E169" s="22">
        <v>500</v>
      </c>
      <c r="F169" s="22">
        <v>500</v>
      </c>
    </row>
    <row r="170" spans="1:6" ht="18" customHeight="1">
      <c r="A170" s="4">
        <v>41</v>
      </c>
      <c r="B170" s="49">
        <v>633006</v>
      </c>
      <c r="C170" s="50" t="s">
        <v>158</v>
      </c>
      <c r="D170" s="22">
        <v>100</v>
      </c>
      <c r="E170" s="22">
        <v>100</v>
      </c>
      <c r="F170" s="22">
        <v>100</v>
      </c>
    </row>
    <row r="171" spans="1:6" ht="18" customHeight="1">
      <c r="A171" s="4">
        <v>41</v>
      </c>
      <c r="B171" s="49">
        <v>637004</v>
      </c>
      <c r="C171" s="50" t="s">
        <v>159</v>
      </c>
      <c r="D171" s="22">
        <v>0</v>
      </c>
      <c r="E171" s="22">
        <v>0</v>
      </c>
      <c r="F171" s="22">
        <v>0</v>
      </c>
    </row>
    <row r="172" spans="1:6" ht="18" customHeight="1">
      <c r="A172" s="4">
        <v>41</v>
      </c>
      <c r="B172" s="49">
        <v>637027</v>
      </c>
      <c r="C172" s="50" t="s">
        <v>195</v>
      </c>
      <c r="D172" s="22">
        <v>4840</v>
      </c>
      <c r="E172" s="22">
        <v>810</v>
      </c>
      <c r="F172" s="22">
        <v>0</v>
      </c>
    </row>
    <row r="173" spans="1:6" ht="18" customHeight="1">
      <c r="A173" s="4">
        <v>41</v>
      </c>
      <c r="B173" s="49">
        <v>717001</v>
      </c>
      <c r="C173" s="50" t="s">
        <v>224</v>
      </c>
      <c r="D173" s="22">
        <v>7000</v>
      </c>
      <c r="E173" s="22">
        <v>0</v>
      </c>
      <c r="F173" s="22">
        <v>0</v>
      </c>
    </row>
    <row r="174" spans="1:6" ht="18" customHeight="1">
      <c r="A174" s="67">
        <v>46</v>
      </c>
      <c r="B174" s="62">
        <v>717001</v>
      </c>
      <c r="C174" s="63" t="s">
        <v>160</v>
      </c>
      <c r="D174" s="64">
        <v>143000</v>
      </c>
      <c r="E174" s="64">
        <v>0</v>
      </c>
      <c r="F174" s="64">
        <v>0</v>
      </c>
    </row>
    <row r="175" spans="1:6" ht="18" customHeight="1">
      <c r="A175" s="100">
        <v>111</v>
      </c>
      <c r="B175" s="101">
        <v>717001</v>
      </c>
      <c r="C175" s="102" t="s">
        <v>161</v>
      </c>
      <c r="D175" s="64">
        <v>370000</v>
      </c>
      <c r="E175" s="64">
        <v>0</v>
      </c>
      <c r="F175" s="64">
        <v>0</v>
      </c>
    </row>
    <row r="176" spans="1:6" ht="18" customHeight="1">
      <c r="A176" s="75" t="s">
        <v>162</v>
      </c>
      <c r="B176" s="82"/>
      <c r="C176" s="113"/>
      <c r="D176" s="12">
        <f>SUM(D177:D178)</f>
        <v>1617</v>
      </c>
      <c r="E176" s="12">
        <f>SUM(E177:E178)</f>
        <v>1617</v>
      </c>
      <c r="F176" s="12">
        <f>SUM(F177:F178)</f>
        <v>1617</v>
      </c>
    </row>
    <row r="177" spans="1:6" ht="18" customHeight="1">
      <c r="A177" s="108">
        <v>41</v>
      </c>
      <c r="B177" s="109">
        <v>633004</v>
      </c>
      <c r="C177" s="110" t="s">
        <v>163</v>
      </c>
      <c r="D177" s="22">
        <v>431</v>
      </c>
      <c r="E177" s="22">
        <v>431</v>
      </c>
      <c r="F177" s="22">
        <v>431</v>
      </c>
    </row>
    <row r="178" spans="1:6" ht="18" customHeight="1">
      <c r="A178" s="105">
        <v>41</v>
      </c>
      <c r="B178" s="106">
        <v>637027</v>
      </c>
      <c r="C178" s="107" t="s">
        <v>130</v>
      </c>
      <c r="D178" s="22">
        <v>1186</v>
      </c>
      <c r="E178" s="22">
        <v>1186</v>
      </c>
      <c r="F178" s="22">
        <v>1186</v>
      </c>
    </row>
    <row r="179" spans="1:6" ht="18" customHeight="1">
      <c r="A179" s="75" t="s">
        <v>164</v>
      </c>
      <c r="B179" s="82"/>
      <c r="C179" s="113"/>
      <c r="D179" s="12">
        <f>SUM(D180:D181)</f>
        <v>2821</v>
      </c>
      <c r="E179" s="12">
        <f>SUM(E180:E181)</f>
        <v>2821</v>
      </c>
      <c r="F179" s="12">
        <f>SUM(F180:F181)</f>
        <v>2821</v>
      </c>
    </row>
    <row r="180" spans="1:6" ht="18" customHeight="1">
      <c r="A180" s="108">
        <v>41</v>
      </c>
      <c r="B180" s="109">
        <v>633006</v>
      </c>
      <c r="C180" s="110" t="s">
        <v>79</v>
      </c>
      <c r="D180" s="22">
        <v>431</v>
      </c>
      <c r="E180" s="22">
        <v>431</v>
      </c>
      <c r="F180" s="22">
        <v>431</v>
      </c>
    </row>
    <row r="181" spans="1:6" ht="18" customHeight="1">
      <c r="A181" s="105">
        <v>41</v>
      </c>
      <c r="B181" s="106">
        <v>637027</v>
      </c>
      <c r="C181" s="107" t="s">
        <v>130</v>
      </c>
      <c r="D181" s="22">
        <v>2390</v>
      </c>
      <c r="E181" s="22">
        <v>2390</v>
      </c>
      <c r="F181" s="22">
        <v>2390</v>
      </c>
    </row>
    <row r="182" spans="1:6" ht="18" customHeight="1">
      <c r="A182" s="75" t="s">
        <v>165</v>
      </c>
      <c r="B182" s="82"/>
      <c r="C182" s="113"/>
      <c r="D182" s="114">
        <f>SUM(D183)</f>
        <v>332</v>
      </c>
      <c r="E182" s="60">
        <f>SUM(E183)</f>
        <v>332</v>
      </c>
      <c r="F182" s="60">
        <f>SUM(F183)</f>
        <v>332</v>
      </c>
    </row>
    <row r="183" spans="1:6" ht="18" customHeight="1">
      <c r="A183" s="108">
        <v>41</v>
      </c>
      <c r="B183" s="109">
        <v>633009</v>
      </c>
      <c r="C183" s="110" t="s">
        <v>166</v>
      </c>
      <c r="D183" s="22">
        <v>332</v>
      </c>
      <c r="E183" s="22">
        <v>332</v>
      </c>
      <c r="F183" s="22">
        <v>332</v>
      </c>
    </row>
    <row r="184" spans="1:6" ht="18" customHeight="1">
      <c r="A184" s="59" t="s">
        <v>167</v>
      </c>
      <c r="B184" s="46"/>
      <c r="C184" s="47"/>
      <c r="D184" s="60">
        <f>SUM(D185:D186)</f>
        <v>1630</v>
      </c>
      <c r="E184" s="60">
        <f>SUM(E185:E186)</f>
        <v>1630</v>
      </c>
      <c r="F184" s="60">
        <f>SUM(F185:F186)</f>
        <v>1630</v>
      </c>
    </row>
    <row r="185" spans="1:6" ht="18" customHeight="1">
      <c r="A185" s="70">
        <v>41</v>
      </c>
      <c r="B185" s="71">
        <v>633006</v>
      </c>
      <c r="C185" s="72" t="s">
        <v>79</v>
      </c>
      <c r="D185" s="22">
        <v>1000</v>
      </c>
      <c r="E185" s="22">
        <v>1000</v>
      </c>
      <c r="F185" s="22">
        <v>1000</v>
      </c>
    </row>
    <row r="186" spans="1:6" ht="18" customHeight="1">
      <c r="A186" s="115">
        <v>41</v>
      </c>
      <c r="B186" s="116">
        <v>637015</v>
      </c>
      <c r="C186" s="117" t="s">
        <v>168</v>
      </c>
      <c r="D186" s="22">
        <v>630</v>
      </c>
      <c r="E186" s="22">
        <v>630</v>
      </c>
      <c r="F186" s="22">
        <v>630</v>
      </c>
    </row>
    <row r="187" spans="1:6" ht="18" customHeight="1">
      <c r="A187" s="121" t="s">
        <v>204</v>
      </c>
      <c r="B187" s="82"/>
      <c r="C187" s="113"/>
      <c r="D187" s="114">
        <f>SUM(D188:D189)</f>
        <v>420000</v>
      </c>
      <c r="E187" s="74">
        <f>SUM(E188:E189)</f>
        <v>524564</v>
      </c>
      <c r="F187" s="60">
        <f>SUM(F188:F189)</f>
        <v>0</v>
      </c>
    </row>
    <row r="188" spans="1:6" s="97" customFormat="1" ht="18" customHeight="1">
      <c r="A188" s="118">
        <v>41</v>
      </c>
      <c r="B188" s="119">
        <v>717001</v>
      </c>
      <c r="C188" s="120" t="s">
        <v>205</v>
      </c>
      <c r="D188" s="98">
        <v>20000</v>
      </c>
      <c r="E188" s="98">
        <v>24979</v>
      </c>
      <c r="F188" s="98">
        <v>0</v>
      </c>
    </row>
    <row r="189" spans="1:6" ht="18" customHeight="1">
      <c r="A189" s="122">
        <v>111</v>
      </c>
      <c r="B189" s="123">
        <v>717001</v>
      </c>
      <c r="C189" s="124" t="s">
        <v>206</v>
      </c>
      <c r="D189" s="64">
        <v>400000</v>
      </c>
      <c r="E189" s="64">
        <v>499585</v>
      </c>
      <c r="F189" s="64">
        <v>0</v>
      </c>
    </row>
    <row r="190" spans="1:6" ht="18" customHeight="1">
      <c r="A190" s="75" t="s">
        <v>169</v>
      </c>
      <c r="B190" s="126"/>
      <c r="C190" s="127"/>
      <c r="D190" s="114">
        <f>SUM(D191)</f>
        <v>200</v>
      </c>
      <c r="E190" s="60">
        <f>SUM(E191)</f>
        <v>200</v>
      </c>
      <c r="F190" s="60">
        <f>SUM(F191)</f>
        <v>200</v>
      </c>
    </row>
    <row r="191" spans="1:6" ht="18" customHeight="1">
      <c r="A191" s="128">
        <v>41</v>
      </c>
      <c r="B191" s="129">
        <v>633006</v>
      </c>
      <c r="C191" s="130" t="s">
        <v>79</v>
      </c>
      <c r="D191" s="22">
        <v>200</v>
      </c>
      <c r="E191" s="22">
        <v>200</v>
      </c>
      <c r="F191" s="22">
        <v>200</v>
      </c>
    </row>
    <row r="192" spans="1:6" ht="18" customHeight="1">
      <c r="A192" s="75" t="s">
        <v>170</v>
      </c>
      <c r="B192" s="82"/>
      <c r="C192" s="113"/>
      <c r="D192" s="12">
        <f>SUM(D193:D195)</f>
        <v>11100</v>
      </c>
      <c r="E192" s="12">
        <f>SUM(E193:E195)</f>
        <v>11100</v>
      </c>
      <c r="F192" s="12">
        <f>SUM(F193:F195)</f>
        <v>11100</v>
      </c>
    </row>
    <row r="193" spans="1:6" ht="18" customHeight="1">
      <c r="A193" s="125">
        <v>41</v>
      </c>
      <c r="B193" s="109">
        <v>632001</v>
      </c>
      <c r="C193" s="110" t="s">
        <v>171</v>
      </c>
      <c r="D193" s="22">
        <v>600</v>
      </c>
      <c r="E193" s="22">
        <v>600</v>
      </c>
      <c r="F193" s="22">
        <v>600</v>
      </c>
    </row>
    <row r="194" spans="1:6" ht="18" customHeight="1">
      <c r="A194" s="73">
        <v>41</v>
      </c>
      <c r="B194" s="49">
        <v>632001</v>
      </c>
      <c r="C194" s="50" t="s">
        <v>73</v>
      </c>
      <c r="D194" s="22">
        <v>1557</v>
      </c>
      <c r="E194" s="22">
        <v>1557</v>
      </c>
      <c r="F194" s="22">
        <v>1557</v>
      </c>
    </row>
    <row r="195" spans="1:6" ht="18" customHeight="1">
      <c r="A195" s="73">
        <v>41</v>
      </c>
      <c r="B195" s="106">
        <v>637004</v>
      </c>
      <c r="C195" s="107" t="s">
        <v>172</v>
      </c>
      <c r="D195" s="22">
        <v>8943</v>
      </c>
      <c r="E195" s="22">
        <v>8943</v>
      </c>
      <c r="F195" s="22">
        <v>8943</v>
      </c>
    </row>
    <row r="196" spans="1:6" ht="18" customHeight="1">
      <c r="A196" s="75" t="s">
        <v>173</v>
      </c>
      <c r="B196" s="131"/>
      <c r="C196" s="113"/>
      <c r="D196" s="114">
        <f>SUM(D197:D198)</f>
        <v>365</v>
      </c>
      <c r="E196" s="60">
        <f>SUM(E197:E198)</f>
        <v>365</v>
      </c>
      <c r="F196" s="60">
        <f>SUM(F197:F198)</f>
        <v>365</v>
      </c>
    </row>
    <row r="197" spans="1:6" ht="18" customHeight="1">
      <c r="A197" s="73">
        <v>41</v>
      </c>
      <c r="B197" s="109">
        <v>635006</v>
      </c>
      <c r="C197" s="110" t="s">
        <v>174</v>
      </c>
      <c r="D197" s="22">
        <v>100</v>
      </c>
      <c r="E197" s="22">
        <v>100</v>
      </c>
      <c r="F197" s="22">
        <v>100</v>
      </c>
    </row>
    <row r="198" spans="1:6" ht="18" customHeight="1">
      <c r="A198" s="115">
        <v>41</v>
      </c>
      <c r="B198" s="106">
        <v>637012</v>
      </c>
      <c r="C198" s="107" t="s">
        <v>175</v>
      </c>
      <c r="D198" s="22">
        <v>265</v>
      </c>
      <c r="E198" s="22">
        <v>265</v>
      </c>
      <c r="F198" s="22">
        <v>265</v>
      </c>
    </row>
    <row r="199" spans="1:6" ht="18" customHeight="1">
      <c r="A199" s="75" t="s">
        <v>176</v>
      </c>
      <c r="B199" s="82"/>
      <c r="C199" s="113"/>
      <c r="D199" s="12">
        <f>SUM(D200:D203)</f>
        <v>928</v>
      </c>
      <c r="E199" s="12">
        <f>SUM(E200:E203)</f>
        <v>928</v>
      </c>
      <c r="F199" s="12">
        <f>SUM(F200:F203)</f>
        <v>928</v>
      </c>
    </row>
    <row r="200" spans="1:6" ht="18" customHeight="1">
      <c r="A200" s="125">
        <v>41</v>
      </c>
      <c r="B200" s="109">
        <v>632001</v>
      </c>
      <c r="C200" s="110" t="s">
        <v>72</v>
      </c>
      <c r="D200" s="22">
        <v>600</v>
      </c>
      <c r="E200" s="22">
        <v>600</v>
      </c>
      <c r="F200" s="22">
        <v>600</v>
      </c>
    </row>
    <row r="201" spans="1:6" ht="18" customHeight="1">
      <c r="A201" s="73">
        <v>41</v>
      </c>
      <c r="B201" s="49">
        <v>632002</v>
      </c>
      <c r="C201" s="50" t="s">
        <v>74</v>
      </c>
      <c r="D201" s="22">
        <v>195</v>
      </c>
      <c r="E201" s="22">
        <v>195</v>
      </c>
      <c r="F201" s="22">
        <v>195</v>
      </c>
    </row>
    <row r="202" spans="1:6" ht="18" customHeight="1">
      <c r="A202" s="73">
        <v>41</v>
      </c>
      <c r="B202" s="49">
        <v>633006</v>
      </c>
      <c r="C202" s="50" t="s">
        <v>79</v>
      </c>
      <c r="D202" s="22">
        <v>100</v>
      </c>
      <c r="E202" s="22">
        <v>100</v>
      </c>
      <c r="F202" s="22">
        <v>100</v>
      </c>
    </row>
    <row r="203" spans="1:6" ht="18" customHeight="1">
      <c r="A203" s="73">
        <v>41</v>
      </c>
      <c r="B203" s="49">
        <v>636001</v>
      </c>
      <c r="C203" s="50" t="s">
        <v>177</v>
      </c>
      <c r="D203" s="22">
        <v>33</v>
      </c>
      <c r="E203" s="22">
        <v>33</v>
      </c>
      <c r="F203" s="22">
        <v>33</v>
      </c>
    </row>
    <row r="204" spans="1:6" ht="18" customHeight="1">
      <c r="A204" s="59" t="s">
        <v>222</v>
      </c>
      <c r="B204" s="46"/>
      <c r="C204" s="47"/>
      <c r="D204" s="12">
        <f>SUM(D205:D212)</f>
        <v>7793</v>
      </c>
      <c r="E204" s="12">
        <f>SUM(E205:E212)</f>
        <v>7793</v>
      </c>
      <c r="F204" s="12">
        <f>SUM(F205:F212)</f>
        <v>7793</v>
      </c>
    </row>
    <row r="205" spans="1:6" ht="18" customHeight="1">
      <c r="A205" s="73">
        <v>41</v>
      </c>
      <c r="B205" s="49">
        <v>642001</v>
      </c>
      <c r="C205" s="50" t="s">
        <v>178</v>
      </c>
      <c r="D205" s="22">
        <v>430</v>
      </c>
      <c r="E205" s="22">
        <v>430</v>
      </c>
      <c r="F205" s="22">
        <v>430</v>
      </c>
    </row>
    <row r="206" spans="1:6" ht="18" customHeight="1">
      <c r="A206" s="73">
        <v>41</v>
      </c>
      <c r="B206" s="49">
        <v>642001</v>
      </c>
      <c r="C206" s="50" t="s">
        <v>179</v>
      </c>
      <c r="D206" s="22">
        <v>430</v>
      </c>
      <c r="E206" s="22">
        <v>430</v>
      </c>
      <c r="F206" s="22">
        <v>430</v>
      </c>
    </row>
    <row r="207" spans="1:6" ht="18" customHeight="1">
      <c r="A207" s="73">
        <v>41</v>
      </c>
      <c r="B207" s="49">
        <v>642001</v>
      </c>
      <c r="C207" s="50" t="s">
        <v>180</v>
      </c>
      <c r="D207" s="22">
        <v>430</v>
      </c>
      <c r="E207" s="22">
        <v>430</v>
      </c>
      <c r="F207" s="22">
        <v>430</v>
      </c>
    </row>
    <row r="208" spans="1:6" ht="18" customHeight="1">
      <c r="A208" s="73">
        <v>41</v>
      </c>
      <c r="B208" s="49">
        <v>642001</v>
      </c>
      <c r="C208" s="50" t="s">
        <v>181</v>
      </c>
      <c r="D208" s="22">
        <v>430</v>
      </c>
      <c r="E208" s="22">
        <v>430</v>
      </c>
      <c r="F208" s="22">
        <v>430</v>
      </c>
    </row>
    <row r="209" spans="1:6" ht="18" customHeight="1">
      <c r="A209" s="73">
        <v>41</v>
      </c>
      <c r="B209" s="49">
        <v>642001</v>
      </c>
      <c r="C209" s="50" t="s">
        <v>182</v>
      </c>
      <c r="D209" s="22">
        <v>430</v>
      </c>
      <c r="E209" s="22">
        <v>430</v>
      </c>
      <c r="F209" s="22">
        <v>430</v>
      </c>
    </row>
    <row r="210" spans="1:6" ht="18" customHeight="1">
      <c r="A210" s="73">
        <v>41</v>
      </c>
      <c r="B210" s="49">
        <v>642001</v>
      </c>
      <c r="C210" s="50" t="s">
        <v>183</v>
      </c>
      <c r="D210" s="22">
        <v>4320</v>
      </c>
      <c r="E210" s="22">
        <v>4320</v>
      </c>
      <c r="F210" s="22">
        <v>4320</v>
      </c>
    </row>
    <row r="211" spans="1:6" ht="18" customHeight="1">
      <c r="A211" s="73">
        <v>41</v>
      </c>
      <c r="B211" s="49">
        <v>642001</v>
      </c>
      <c r="C211" s="50" t="s">
        <v>184</v>
      </c>
      <c r="D211" s="22">
        <v>660</v>
      </c>
      <c r="E211" s="22">
        <v>660</v>
      </c>
      <c r="F211" s="22">
        <v>660</v>
      </c>
    </row>
    <row r="212" spans="1:6" ht="18" customHeight="1">
      <c r="A212" s="73">
        <v>41</v>
      </c>
      <c r="B212" s="49">
        <v>642006</v>
      </c>
      <c r="C212" s="50" t="s">
        <v>185</v>
      </c>
      <c r="D212" s="22">
        <v>663</v>
      </c>
      <c r="E212" s="22">
        <v>663</v>
      </c>
      <c r="F212" s="22">
        <v>663</v>
      </c>
    </row>
    <row r="213" spans="1:6" ht="18" customHeight="1">
      <c r="A213" s="75" t="s">
        <v>221</v>
      </c>
      <c r="B213" s="76"/>
      <c r="C213" s="77"/>
      <c r="D213" s="12">
        <f>SUM(D214:D223)</f>
        <v>15227</v>
      </c>
      <c r="E213" s="12">
        <f>SUM(E214:E223)</f>
        <v>15227</v>
      </c>
      <c r="F213" s="12">
        <f>SUM(F214:F223)</f>
        <v>15227</v>
      </c>
    </row>
    <row r="214" spans="1:6" ht="18" customHeight="1">
      <c r="A214" s="4">
        <v>41</v>
      </c>
      <c r="B214" s="49">
        <v>611</v>
      </c>
      <c r="C214" s="50" t="s">
        <v>59</v>
      </c>
      <c r="D214" s="22">
        <v>11200</v>
      </c>
      <c r="E214" s="22">
        <v>11200</v>
      </c>
      <c r="F214" s="22">
        <v>11200</v>
      </c>
    </row>
    <row r="215" spans="1:6" ht="18" customHeight="1">
      <c r="A215" s="4">
        <v>41</v>
      </c>
      <c r="B215" s="49">
        <v>621</v>
      </c>
      <c r="C215" s="50" t="s">
        <v>62</v>
      </c>
      <c r="D215" s="22">
        <v>1120</v>
      </c>
      <c r="E215" s="22">
        <v>1120</v>
      </c>
      <c r="F215" s="22">
        <v>1120</v>
      </c>
    </row>
    <row r="216" spans="1:6" ht="18" customHeight="1">
      <c r="A216" s="4">
        <v>41</v>
      </c>
      <c r="B216" s="49">
        <v>623</v>
      </c>
      <c r="C216" s="50" t="s">
        <v>63</v>
      </c>
      <c r="D216" s="22">
        <v>0</v>
      </c>
      <c r="E216" s="22">
        <v>0</v>
      </c>
      <c r="F216" s="22">
        <v>0</v>
      </c>
    </row>
    <row r="217" spans="1:6" ht="18" customHeight="1">
      <c r="A217" s="4">
        <v>41</v>
      </c>
      <c r="B217" s="49">
        <v>625001</v>
      </c>
      <c r="C217" s="50" t="s">
        <v>64</v>
      </c>
      <c r="D217" s="22">
        <v>157</v>
      </c>
      <c r="E217" s="22">
        <v>157</v>
      </c>
      <c r="F217" s="22">
        <v>157</v>
      </c>
    </row>
    <row r="218" spans="1:6" ht="18" customHeight="1">
      <c r="A218" s="4">
        <v>41</v>
      </c>
      <c r="B218" s="49">
        <v>625002</v>
      </c>
      <c r="C218" s="50" t="s">
        <v>65</v>
      </c>
      <c r="D218" s="22">
        <v>1568</v>
      </c>
      <c r="E218" s="22">
        <v>1568</v>
      </c>
      <c r="F218" s="22">
        <v>1568</v>
      </c>
    </row>
    <row r="219" spans="1:6" ht="18" customHeight="1">
      <c r="A219" s="4">
        <v>41</v>
      </c>
      <c r="B219" s="49">
        <v>625003</v>
      </c>
      <c r="C219" s="50" t="s">
        <v>66</v>
      </c>
      <c r="D219" s="22">
        <v>90</v>
      </c>
      <c r="E219" s="22">
        <v>90</v>
      </c>
      <c r="F219" s="22">
        <v>90</v>
      </c>
    </row>
    <row r="220" spans="1:6" ht="18" customHeight="1">
      <c r="A220" s="4">
        <v>41</v>
      </c>
      <c r="B220" s="49">
        <v>625004</v>
      </c>
      <c r="C220" s="50" t="s">
        <v>67</v>
      </c>
      <c r="D220" s="22">
        <v>336</v>
      </c>
      <c r="E220" s="22">
        <v>336</v>
      </c>
      <c r="F220" s="22">
        <v>336</v>
      </c>
    </row>
    <row r="221" spans="1:6" ht="18" customHeight="1">
      <c r="A221" s="4">
        <v>41</v>
      </c>
      <c r="B221" s="49">
        <v>625005</v>
      </c>
      <c r="C221" s="50" t="s">
        <v>68</v>
      </c>
      <c r="D221" s="22">
        <v>112</v>
      </c>
      <c r="E221" s="22">
        <v>112</v>
      </c>
      <c r="F221" s="22">
        <v>112</v>
      </c>
    </row>
    <row r="222" spans="1:6" ht="18" customHeight="1">
      <c r="A222" s="4">
        <v>41</v>
      </c>
      <c r="B222" s="49">
        <v>625007</v>
      </c>
      <c r="C222" s="50" t="s">
        <v>69</v>
      </c>
      <c r="D222" s="22">
        <v>532</v>
      </c>
      <c r="E222" s="22">
        <v>532</v>
      </c>
      <c r="F222" s="22">
        <v>532</v>
      </c>
    </row>
    <row r="223" spans="1:6" ht="18" customHeight="1">
      <c r="A223" s="4">
        <v>41</v>
      </c>
      <c r="B223" s="49">
        <v>637016</v>
      </c>
      <c r="C223" s="50" t="s">
        <v>186</v>
      </c>
      <c r="D223" s="22">
        <v>112</v>
      </c>
      <c r="E223" s="22">
        <v>112</v>
      </c>
      <c r="F223" s="22">
        <v>112</v>
      </c>
    </row>
    <row r="224" spans="1:6" s="81" customFormat="1" ht="18" customHeight="1">
      <c r="A224" s="78" t="s">
        <v>223</v>
      </c>
      <c r="B224" s="79"/>
      <c r="C224" s="80"/>
      <c r="D224" s="19">
        <f>SUM(D225:D226)</f>
        <v>921</v>
      </c>
      <c r="E224" s="19">
        <f>SUM(E225:E226)</f>
        <v>921</v>
      </c>
      <c r="F224" s="19">
        <f>SUM(F225:F226)</f>
        <v>921</v>
      </c>
    </row>
    <row r="225" spans="1:6" ht="18" customHeight="1">
      <c r="A225" s="4">
        <v>41</v>
      </c>
      <c r="B225" s="49">
        <v>641006</v>
      </c>
      <c r="C225" s="50" t="s">
        <v>117</v>
      </c>
      <c r="D225" s="22">
        <v>769</v>
      </c>
      <c r="E225" s="22">
        <v>769</v>
      </c>
      <c r="F225" s="22">
        <v>769</v>
      </c>
    </row>
    <row r="226" spans="1:6" ht="18" customHeight="1">
      <c r="A226" s="4">
        <v>41</v>
      </c>
      <c r="B226" s="49">
        <v>637027</v>
      </c>
      <c r="C226" s="50" t="s">
        <v>196</v>
      </c>
      <c r="D226" s="22">
        <v>152</v>
      </c>
      <c r="E226" s="22">
        <v>152</v>
      </c>
      <c r="F226" s="22">
        <v>152</v>
      </c>
    </row>
    <row r="227" spans="1:6" ht="18" customHeight="1">
      <c r="A227" s="75" t="s">
        <v>226</v>
      </c>
      <c r="B227" s="82"/>
      <c r="C227" s="91"/>
      <c r="D227" s="12">
        <f>SUM(D228:D234)</f>
        <v>221316</v>
      </c>
      <c r="E227" s="12">
        <f>SUM(E228:E234)</f>
        <v>194316</v>
      </c>
      <c r="F227" s="12">
        <f>SUM(F228:F234)</f>
        <v>194316</v>
      </c>
    </row>
    <row r="228" spans="1:6" s="87" customFormat="1" ht="18" customHeight="1">
      <c r="A228" s="83">
        <v>111</v>
      </c>
      <c r="B228" s="84" t="s">
        <v>187</v>
      </c>
      <c r="C228" s="85" t="s">
        <v>188</v>
      </c>
      <c r="D228" s="86">
        <v>126000</v>
      </c>
      <c r="E228" s="86">
        <v>126000</v>
      </c>
      <c r="F228" s="86">
        <v>126000</v>
      </c>
    </row>
    <row r="229" spans="1:6" ht="18" customHeight="1">
      <c r="A229" s="70">
        <v>41</v>
      </c>
      <c r="B229" s="49" t="s">
        <v>187</v>
      </c>
      <c r="C229" s="50" t="s">
        <v>199</v>
      </c>
      <c r="D229" s="22">
        <v>45646</v>
      </c>
      <c r="E229" s="22">
        <v>45646</v>
      </c>
      <c r="F229" s="22">
        <v>45646</v>
      </c>
    </row>
    <row r="230" spans="1:6" ht="18" customHeight="1">
      <c r="A230" s="88">
        <v>41</v>
      </c>
      <c r="B230" s="49" t="s">
        <v>187</v>
      </c>
      <c r="C230" s="50" t="s">
        <v>197</v>
      </c>
      <c r="D230" s="22">
        <v>7230</v>
      </c>
      <c r="E230" s="22">
        <v>7230</v>
      </c>
      <c r="F230" s="22">
        <v>7230</v>
      </c>
    </row>
    <row r="231" spans="1:6" ht="18" customHeight="1">
      <c r="A231" s="88">
        <v>41</v>
      </c>
      <c r="B231" s="49" t="s">
        <v>187</v>
      </c>
      <c r="C231" s="50" t="s">
        <v>198</v>
      </c>
      <c r="D231" s="22">
        <v>10790</v>
      </c>
      <c r="E231" s="22">
        <v>10790</v>
      </c>
      <c r="F231" s="22">
        <v>10790</v>
      </c>
    </row>
    <row r="232" spans="1:6" ht="18" customHeight="1">
      <c r="A232" s="88">
        <v>41</v>
      </c>
      <c r="B232" s="49">
        <v>632001</v>
      </c>
      <c r="C232" s="50" t="s">
        <v>189</v>
      </c>
      <c r="D232" s="22">
        <v>4000</v>
      </c>
      <c r="E232" s="22">
        <v>4000</v>
      </c>
      <c r="F232" s="22">
        <v>4000</v>
      </c>
    </row>
    <row r="233" spans="1:6" ht="18" customHeight="1">
      <c r="A233" s="88">
        <v>41</v>
      </c>
      <c r="B233" s="49">
        <v>632001</v>
      </c>
      <c r="C233" s="50" t="s">
        <v>190</v>
      </c>
      <c r="D233" s="22">
        <v>650</v>
      </c>
      <c r="E233" s="22">
        <v>650</v>
      </c>
      <c r="F233" s="22">
        <v>650</v>
      </c>
    </row>
    <row r="234" spans="1:6" ht="18" customHeight="1">
      <c r="A234" s="133">
        <v>41</v>
      </c>
      <c r="B234" s="106">
        <v>713004</v>
      </c>
      <c r="C234" s="107" t="s">
        <v>212</v>
      </c>
      <c r="D234" s="22">
        <v>27000</v>
      </c>
      <c r="E234" s="22">
        <v>0</v>
      </c>
      <c r="F234" s="22">
        <v>0</v>
      </c>
    </row>
    <row r="235" spans="1:6" ht="18" customHeight="1">
      <c r="A235" s="134" t="s">
        <v>191</v>
      </c>
      <c r="B235" s="135"/>
      <c r="C235" s="136"/>
      <c r="D235" s="132">
        <f>D6+D57+D59+D63+D73+D75+D84+D87+D96+D99+D102+D104+D113+D121+D142+D152+D157+D160+D166+D176+D179+D182+D184+D187+D190+D192+D196+D199+D204+D213+D224+D227</f>
        <v>1911983</v>
      </c>
      <c r="E235" s="89">
        <f>E6+E57+E59+E63+E73+E75+E84+E87+E96+E99+E102+E104+E113+E121+E140+E142+E152+E157+E160+E166+E176+E179+E182+E184+E187+E190+E192+E196+E199+E204+E213+E224+E227</f>
        <v>1360988</v>
      </c>
      <c r="F235" s="89">
        <f>F227+F224+F213+F204+F199+F196+F192+F190+F184+F182+F179+F176+F166+F160+F157+F152+F142+F121+F104+F113+F102+F99+F96+F87+F84+F75+F73+F63+F59+F57+F6</f>
        <v>665803</v>
      </c>
    </row>
    <row r="236" spans="1:4" ht="12.75">
      <c r="A236" s="93"/>
      <c r="B236" s="94"/>
      <c r="C236" s="93"/>
      <c r="D236" s="95"/>
    </row>
    <row r="237" spans="1:6" s="81" customFormat="1" ht="11.25" customHeight="1">
      <c r="A237"/>
      <c r="B237" s="38"/>
      <c r="C237"/>
      <c r="D237" s="36"/>
      <c r="E237" s="36"/>
      <c r="F237" s="36"/>
    </row>
    <row r="238" ht="11.25" customHeight="1"/>
    <row r="239" ht="11.25" customHeight="1">
      <c r="A239" t="s">
        <v>234</v>
      </c>
    </row>
    <row r="240" ht="11.25" customHeight="1">
      <c r="A240" t="s">
        <v>235</v>
      </c>
    </row>
    <row r="241" ht="11.25" customHeight="1">
      <c r="A241" t="s">
        <v>236</v>
      </c>
    </row>
    <row r="242" ht="11.25" customHeight="1">
      <c r="A242" t="s">
        <v>237</v>
      </c>
    </row>
    <row r="243" ht="11.25" customHeight="1">
      <c r="A243" t="s">
        <v>238</v>
      </c>
    </row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spans="1:6" s="81" customFormat="1" ht="11.25" customHeight="1">
      <c r="A255"/>
      <c r="B255" s="38"/>
      <c r="C255"/>
      <c r="D255" s="36"/>
      <c r="E255" s="36"/>
      <c r="F255" s="36"/>
    </row>
    <row r="256" ht="11.25" customHeight="1">
      <c r="G256" s="81"/>
    </row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</sheetData>
  <mergeCells count="2">
    <mergeCell ref="A140:C140"/>
    <mergeCell ref="A57:C57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  <headerFooter alignWithMargins="0">
    <oddHeader xml:space="preserve">&amp;L&amp;"Arial CE,Tučné"&amp;16Rozpočet na roky 2011,2012,2013&amp;C 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Vargova</dc:creator>
  <cp:keywords/>
  <dc:description/>
  <cp:lastModifiedBy>dittel</cp:lastModifiedBy>
  <cp:lastPrinted>2011-01-10T07:05:06Z</cp:lastPrinted>
  <dcterms:created xsi:type="dcterms:W3CDTF">2010-11-11T13:08:30Z</dcterms:created>
  <dcterms:modified xsi:type="dcterms:W3CDTF">2011-01-24T17:52:45Z</dcterms:modified>
  <cp:category/>
  <cp:version/>
  <cp:contentType/>
  <cp:contentStatus/>
</cp:coreProperties>
</file>